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50" windowHeight="8925" tabRatio="934" activeTab="0"/>
  </bookViews>
  <sheets>
    <sheet name="Annual Budget 2015" sheetId="1" r:id="rId1"/>
  </sheets>
  <definedNames>
    <definedName name="CURRENT_MONTH">#REF!</definedName>
    <definedName name="_xlnm.Print_Area" localSheetId="0">'Annual Budget 2015'!$A$1:$P$150</definedName>
    <definedName name="Print_Area_MI">#REF!</definedName>
    <definedName name="_xlnm.Print_Titles" localSheetId="0">'Annual Budget 2015'!$1:$2</definedName>
  </definedNames>
  <calcPr fullCalcOnLoad="1"/>
</workbook>
</file>

<file path=xl/sharedStrings.xml><?xml version="1.0" encoding="utf-8"?>
<sst xmlns="http://schemas.openxmlformats.org/spreadsheetml/2006/main" count="136" uniqueCount="131">
  <si>
    <t>Medical Insurance</t>
  </si>
  <si>
    <t xml:space="preserve">Pension Plan Contributions </t>
  </si>
  <si>
    <t>Office Lease</t>
  </si>
  <si>
    <t>Equipment Rental</t>
  </si>
  <si>
    <t>Cleaning Services</t>
  </si>
  <si>
    <t>Security System</t>
  </si>
  <si>
    <t>General Liability Insurance</t>
  </si>
  <si>
    <t>Professional Liability Insurance</t>
  </si>
  <si>
    <t>Auto Insurance</t>
  </si>
  <si>
    <t>Office Supplies</t>
  </si>
  <si>
    <t>Utilities</t>
  </si>
  <si>
    <t>Postage &amp; Delivery</t>
  </si>
  <si>
    <t>Registration &amp; License</t>
  </si>
  <si>
    <t>Accountant</t>
  </si>
  <si>
    <t>Payroll Service Fees</t>
  </si>
  <si>
    <t>IT Consultant</t>
  </si>
  <si>
    <t>Management Consultant</t>
  </si>
  <si>
    <t>Banking Fees</t>
  </si>
  <si>
    <t>Travel Expenses</t>
  </si>
  <si>
    <t>Promotional Printing</t>
  </si>
  <si>
    <t>Photography</t>
  </si>
  <si>
    <t>Promotional Events</t>
  </si>
  <si>
    <t>May</t>
  </si>
  <si>
    <t>Commercial Property</t>
  </si>
  <si>
    <t>%</t>
  </si>
  <si>
    <t>Principal</t>
  </si>
  <si>
    <t xml:space="preserve">Technical </t>
  </si>
  <si>
    <t>REVENUE</t>
  </si>
  <si>
    <t>Telephone Systems</t>
  </si>
  <si>
    <t>Printing &amp; Reproduction-Non-Project</t>
  </si>
  <si>
    <t>Technical Library Resources</t>
  </si>
  <si>
    <t>Advertising</t>
  </si>
  <si>
    <t>Mileage, Tolls &amp; Parking</t>
  </si>
  <si>
    <t>Credit Card Annual Fees</t>
  </si>
  <si>
    <t>Totals</t>
  </si>
  <si>
    <t>FIXED EXPENSES</t>
  </si>
  <si>
    <t>Jun</t>
  </si>
  <si>
    <t>Jul</t>
  </si>
  <si>
    <t>Aug</t>
  </si>
  <si>
    <t>Sept</t>
  </si>
  <si>
    <t>Oct</t>
  </si>
  <si>
    <t>Dec</t>
  </si>
  <si>
    <t>Jan</t>
  </si>
  <si>
    <t>Feb</t>
  </si>
  <si>
    <t>Mar</t>
  </si>
  <si>
    <t>Apr</t>
  </si>
  <si>
    <t>Nov</t>
  </si>
  <si>
    <t>Attorney</t>
  </si>
  <si>
    <t xml:space="preserve">Seminars &amp; Conferences      </t>
  </si>
  <si>
    <t>Contributions</t>
  </si>
  <si>
    <t>Gain on Assests</t>
  </si>
  <si>
    <t>Retained Bid Deposits</t>
  </si>
  <si>
    <t>Bad Debt</t>
  </si>
  <si>
    <t>Total Fees Billed</t>
  </si>
  <si>
    <t>Total Reimbursable Expenses Billed</t>
  </si>
  <si>
    <t>VARIABLE INDIRECT EXPENSES</t>
  </si>
  <si>
    <t>MISCELLANEOUS REVENUE / EXPENSE</t>
  </si>
  <si>
    <t>Depreciation</t>
  </si>
  <si>
    <t>+/- 4-6%</t>
  </si>
  <si>
    <t>100%</t>
  </si>
  <si>
    <t>Professional Dues / Licenses / Exams</t>
  </si>
  <si>
    <t>Contract / Hourly</t>
  </si>
  <si>
    <t>Dental / Life / AD&amp;D Insurance</t>
  </si>
  <si>
    <t>Equipment Repairs / Rentals</t>
  </si>
  <si>
    <t>Gasoline / Oil Changes</t>
  </si>
  <si>
    <t>Auto Repairs / Maintenance</t>
  </si>
  <si>
    <t>PR / Marketing Consultants</t>
  </si>
  <si>
    <t>Meals / Entertainment</t>
  </si>
  <si>
    <t>Subscriptions / Periodicals</t>
  </si>
  <si>
    <t>Admininstrative</t>
  </si>
  <si>
    <t>Administrative</t>
  </si>
  <si>
    <t>IRA / 401k Matching Funds &amp; Fees</t>
  </si>
  <si>
    <t>Workers' Compensation</t>
  </si>
  <si>
    <t>Payroll Taxes (FICA, Medicare, FUTA, SUTA)</t>
  </si>
  <si>
    <t>Officers' Life &amp; AD&amp;D Insurance</t>
  </si>
  <si>
    <t xml:space="preserve">Travel Expenses </t>
  </si>
  <si>
    <t>Paid Time-Off</t>
  </si>
  <si>
    <t>B.  TOTAL DIRECT (SALARY) EXPENSE:</t>
  </si>
  <si>
    <t>Temporary/ Hourly</t>
  </si>
  <si>
    <t>Sub-Total Indirect Labor (Salary) Expense:</t>
  </si>
  <si>
    <t>Sub-Total Payroll Benefits:</t>
  </si>
  <si>
    <t>Sub-Total Office Lease / Improvements:</t>
  </si>
  <si>
    <t>Sub-Total Depreciation &amp; Amortization:</t>
  </si>
  <si>
    <t>Sub-Total Auto Expense:</t>
  </si>
  <si>
    <t>Amortization</t>
  </si>
  <si>
    <t>Sub-Total Business Insurance:</t>
  </si>
  <si>
    <t>Sub-Total Office Expense:</t>
  </si>
  <si>
    <t>Local Property / Franchise Tax</t>
  </si>
  <si>
    <t>Other Local &amp; State Taxes</t>
  </si>
  <si>
    <t>C.2  Sub-Total Variable Indirect Expenses:</t>
  </si>
  <si>
    <t>C.  TOTAL INDIRECT EXPENSES (C.1 + C.2):</t>
  </si>
  <si>
    <t>C.1  Sub-Total Fixed Indirect Expenses:</t>
  </si>
  <si>
    <t>D.  TOTAL EXPENSES (B + C):</t>
  </si>
  <si>
    <t>E.  GROSS PROFIT / LOSS (A-D):</t>
  </si>
  <si>
    <t>Interest Charges</t>
  </si>
  <si>
    <t>Sub-Total Professional Consultants:</t>
  </si>
  <si>
    <t>Sub-Total Banking &amp; Interest Expense:</t>
  </si>
  <si>
    <t>Interest Earned</t>
  </si>
  <si>
    <t>&lt;Loss&gt; on Assests</t>
  </si>
  <si>
    <t>Sub-Total Miscellaneous Revenue:</t>
  </si>
  <si>
    <t>Sub-Total Miscellaneous Expense:</t>
  </si>
  <si>
    <t xml:space="preserve"> F.  TOTAL MISCELLANEOUS REVENUE/EXPENSE:</t>
  </si>
  <si>
    <t>28 to 32%</t>
  </si>
  <si>
    <t>48 to 42%</t>
  </si>
  <si>
    <t>+/- 20%</t>
  </si>
  <si>
    <t>Sub-Total Taxes - Local &amp; State:</t>
  </si>
  <si>
    <t>Sub-Total Marketing / Business Development:</t>
  </si>
  <si>
    <t>Sub-Total Non-Discretionary Benefits:</t>
  </si>
  <si>
    <t>Auto Loan / Lease</t>
  </si>
  <si>
    <t xml:space="preserve">Training Materials      </t>
  </si>
  <si>
    <t>DIRECT LABOR (SALARY) EXPENSE</t>
  </si>
  <si>
    <t>Firm Fees Billed</t>
  </si>
  <si>
    <t>Outside Project Consultant Fees Billed</t>
  </si>
  <si>
    <t>Markup on Outside Project Consultant Fees Billed</t>
  </si>
  <si>
    <t>Firm Reimbursable Expenses Billed</t>
  </si>
  <si>
    <t>Outside Project Consultant Reimbursable Expenses Billed</t>
  </si>
  <si>
    <t>Markup on Reimbursable Expenses Billed</t>
  </si>
  <si>
    <t>4171-79</t>
  </si>
  <si>
    <t>Outside Project Consultant Fees Incurred</t>
  </si>
  <si>
    <t>Total Outside Project Consultant Fees Incurred</t>
  </si>
  <si>
    <t>Firm Reimbursable  Expenses Incurred</t>
  </si>
  <si>
    <t xml:space="preserve">Outside Project Consultant Reimbursable Expenses Incurred </t>
  </si>
  <si>
    <t>Project Direct Expenses Incurred</t>
  </si>
  <si>
    <t>Reimbursable Expenses Incurred in Excess of Contract Sum</t>
  </si>
  <si>
    <t>Reimbursable Expenses Incurred / Included in Lump Sum Fees</t>
  </si>
  <si>
    <t>Total Project-Related Expenses (Reimb. + Direct) Incurred</t>
  </si>
  <si>
    <t>G. NET PROFIT / LOSS (E +/- F):</t>
  </si>
  <si>
    <t xml:space="preserve">                                            A.  NET OPERATING REVENUE:</t>
  </si>
  <si>
    <t>FIXED INDIRECT  LABOR (SALARY) EXPENSE</t>
  </si>
  <si>
    <t>P2P Sample Annual Budget</t>
  </si>
  <si>
    <t>Developed by  Management Consulting Services - Steve L. Wintner, AIA Emeritus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</si>
</sst>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  <numFmt numFmtId="170" formatCode="&quot;$&quot;#,##0;[Red]&quot;$&quot;#,##0"/>
    <numFmt numFmtId="171" formatCode="&quot;$&quot;#,##0"/>
    <numFmt numFmtId="172" formatCode="0.00;[Red]0.00"/>
    <numFmt numFmtId="173" formatCode="[$-409]dddd\,\ mmmm\ dd\,\ yyyy"/>
    <numFmt numFmtId="174" formatCode="m/d/yy;@"/>
    <numFmt numFmtId="175" formatCode="0.0%"/>
    <numFmt numFmtId="176" formatCode="mm/dd/yy"/>
    <numFmt numFmtId="177" formatCode="dd/mmmm/yy"/>
    <numFmt numFmtId="178" formatCode="mmm\-yyyy"/>
    <numFmt numFmtId="179" formatCode="####"/>
    <numFmt numFmtId="180" formatCode="00##"/>
    <numFmt numFmtId="181" formatCode="00##.#"/>
    <numFmt numFmtId="182" formatCode="0;\-0;;@"/>
    <numFmt numFmtId="183" formatCode="00000"/>
    <numFmt numFmtId="184" formatCode="0.0"/>
    <numFmt numFmtId="185" formatCode="00##.##"/>
    <numFmt numFmtId="186" formatCode="00##.#0"/>
    <numFmt numFmtId="187" formatCode="d\-mmmm\-yyyy"/>
    <numFmt numFmtId="188" formatCode="dd\ mmmm\ yyyy"/>
    <numFmt numFmtId="189" formatCode="\(mm\-dd\-yy\)"/>
    <numFmt numFmtId="190" formatCode="\(mm/dd/yy\)"/>
    <numFmt numFmtId="191" formatCode="#.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00"/>
    <numFmt numFmtId="201" formatCode="#,##0.00;\-#,##0.00"/>
    <numFmt numFmtId="202" formatCode="#,##0;[Red]#,##0"/>
    <numFmt numFmtId="203" formatCode="#,##0.00;[Red]#,##0.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8"/>
      <color indexed="8"/>
      <name val="Arial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9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7" fontId="21" fillId="0" borderId="10" xfId="57" applyNumberFormat="1" applyFont="1" applyBorder="1" applyAlignment="1">
      <alignment horizontal="center"/>
      <protection/>
    </xf>
    <xf numFmtId="7" fontId="21" fillId="0" borderId="11" xfId="57" applyNumberFormat="1" applyFont="1" applyBorder="1" applyAlignment="1">
      <alignment horizontal="center"/>
      <protection/>
    </xf>
    <xf numFmtId="0" fontId="21" fillId="0" borderId="10" xfId="57" applyNumberFormat="1" applyFont="1" applyBorder="1" applyAlignment="1">
      <alignment horizontal="left"/>
      <protection/>
    </xf>
    <xf numFmtId="0" fontId="22" fillId="0" borderId="0" xfId="57" applyNumberFormat="1" applyFont="1" applyBorder="1" applyAlignment="1">
      <alignment horizontal="left"/>
      <protection/>
    </xf>
    <xf numFmtId="175" fontId="21" fillId="0" borderId="0" xfId="57" applyNumberFormat="1" applyFont="1" applyBorder="1" applyAlignment="1">
      <alignment horizontal="right"/>
      <protection/>
    </xf>
    <xf numFmtId="0" fontId="21" fillId="0" borderId="12" xfId="57" applyNumberFormat="1" applyFont="1" applyBorder="1" applyAlignment="1">
      <alignment horizontal="left"/>
      <protection/>
    </xf>
    <xf numFmtId="39" fontId="21" fillId="0" borderId="0" xfId="57" applyFont="1" applyBorder="1" applyAlignment="1">
      <alignment/>
      <protection/>
    </xf>
    <xf numFmtId="0" fontId="22" fillId="0" borderId="0" xfId="57" applyNumberFormat="1" applyFont="1" applyAlignment="1">
      <alignment horizontal="left"/>
      <protection/>
    </xf>
    <xf numFmtId="7" fontId="22" fillId="0" borderId="0" xfId="57" applyNumberFormat="1" applyFont="1" applyAlignment="1">
      <alignment/>
      <protection/>
    </xf>
    <xf numFmtId="7" fontId="22" fillId="0" borderId="0" xfId="57" applyNumberFormat="1" applyFont="1" applyBorder="1" applyAlignment="1">
      <alignment horizontal="right"/>
      <protection/>
    </xf>
    <xf numFmtId="39" fontId="22" fillId="0" borderId="10" xfId="57" applyFont="1" applyBorder="1" applyAlignment="1">
      <alignment/>
      <protection/>
    </xf>
    <xf numFmtId="7" fontId="21" fillId="0" borderId="13" xfId="57" applyNumberFormat="1" applyFont="1" applyBorder="1" applyAlignment="1">
      <alignment horizontal="center"/>
      <protection/>
    </xf>
    <xf numFmtId="7" fontId="21" fillId="0" borderId="14" xfId="57" applyNumberFormat="1" applyFont="1" applyBorder="1" applyAlignment="1">
      <alignment horizontal="center"/>
      <protection/>
    </xf>
    <xf numFmtId="175" fontId="21" fillId="0" borderId="10" xfId="57" applyNumberFormat="1" applyFont="1" applyBorder="1" applyAlignment="1">
      <alignment horizontal="center"/>
      <protection/>
    </xf>
    <xf numFmtId="39" fontId="22" fillId="0" borderId="0" xfId="57" applyFont="1" applyBorder="1" applyAlignment="1">
      <alignment/>
      <protection/>
    </xf>
    <xf numFmtId="7" fontId="21" fillId="0" borderId="15" xfId="57" applyNumberFormat="1" applyFont="1" applyBorder="1" applyAlignment="1">
      <alignment horizontal="center"/>
      <protection/>
    </xf>
    <xf numFmtId="7" fontId="21" fillId="0" borderId="16" xfId="57" applyNumberFormat="1" applyFont="1" applyBorder="1" applyAlignment="1">
      <alignment horizontal="center"/>
      <protection/>
    </xf>
    <xf numFmtId="175" fontId="21" fillId="0" borderId="11" xfId="57" applyNumberFormat="1" applyFont="1" applyBorder="1" applyAlignment="1">
      <alignment horizontal="center"/>
      <protection/>
    </xf>
    <xf numFmtId="39" fontId="23" fillId="0" borderId="0" xfId="57" applyFont="1" applyBorder="1" applyAlignment="1">
      <alignment horizontal="center"/>
      <protection/>
    </xf>
    <xf numFmtId="39" fontId="22" fillId="0" borderId="0" xfId="57" applyFont="1" applyAlignment="1">
      <alignment/>
      <protection/>
    </xf>
    <xf numFmtId="39" fontId="22" fillId="0" borderId="17" xfId="57" applyFont="1" applyBorder="1" applyAlignment="1">
      <alignment/>
      <protection/>
    </xf>
    <xf numFmtId="39" fontId="22" fillId="0" borderId="18" xfId="57" applyFont="1" applyBorder="1" applyAlignment="1">
      <alignment/>
      <protection/>
    </xf>
    <xf numFmtId="39" fontId="21" fillId="0" borderId="18" xfId="57" applyFont="1" applyBorder="1" applyAlignment="1">
      <alignment/>
      <protection/>
    </xf>
    <xf numFmtId="39" fontId="22" fillId="0" borderId="19" xfId="57" applyFont="1" applyBorder="1" applyAlignment="1">
      <alignment/>
      <protection/>
    </xf>
    <xf numFmtId="39" fontId="21" fillId="0" borderId="0" xfId="57" applyFont="1" applyFill="1" applyBorder="1" applyAlignment="1">
      <alignment/>
      <protection/>
    </xf>
    <xf numFmtId="39" fontId="21" fillId="0" borderId="0" xfId="57" applyFont="1" applyAlignment="1">
      <alignment/>
      <protection/>
    </xf>
    <xf numFmtId="0" fontId="21" fillId="0" borderId="12" xfId="57" applyNumberFormat="1" applyFont="1" applyFill="1" applyBorder="1" applyAlignment="1">
      <alignment horizontal="left" wrapText="1"/>
      <protection/>
    </xf>
    <xf numFmtId="0" fontId="44" fillId="0" borderId="0" xfId="0" applyFont="1" applyAlignment="1">
      <alignment vertical="top" wrapText="1"/>
    </xf>
    <xf numFmtId="0" fontId="21" fillId="0" borderId="17" xfId="57" applyNumberFormat="1" applyFont="1" applyBorder="1" applyAlignment="1">
      <alignment horizontal="left"/>
      <protection/>
    </xf>
    <xf numFmtId="0" fontId="44" fillId="0" borderId="0" xfId="0" applyFont="1" applyBorder="1" applyAlignment="1">
      <alignment vertical="top" wrapText="1"/>
    </xf>
    <xf numFmtId="0" fontId="22" fillId="0" borderId="18" xfId="57" applyNumberFormat="1" applyFont="1" applyBorder="1" applyAlignment="1">
      <alignment horizontal="right"/>
      <protection/>
    </xf>
    <xf numFmtId="0" fontId="22" fillId="0" borderId="20" xfId="57" applyNumberFormat="1" applyFont="1" applyBorder="1" applyAlignment="1">
      <alignment horizontal="right"/>
      <protection/>
    </xf>
    <xf numFmtId="0" fontId="22" fillId="0" borderId="17" xfId="57" applyNumberFormat="1" applyFont="1" applyBorder="1" applyAlignment="1">
      <alignment horizontal="right"/>
      <protection/>
    </xf>
    <xf numFmtId="0" fontId="21" fillId="0" borderId="21" xfId="57" applyNumberFormat="1" applyFont="1" applyBorder="1" applyAlignment="1">
      <alignment horizontal="left"/>
      <protection/>
    </xf>
    <xf numFmtId="7" fontId="21" fillId="0" borderId="21" xfId="57" applyNumberFormat="1" applyFont="1" applyBorder="1" applyAlignment="1">
      <alignment horizontal="center"/>
      <protection/>
    </xf>
    <xf numFmtId="7" fontId="21" fillId="0" borderId="22" xfId="57" applyNumberFormat="1" applyFont="1" applyBorder="1" applyAlignment="1">
      <alignment horizontal="center"/>
      <protection/>
    </xf>
    <xf numFmtId="7" fontId="21" fillId="0" borderId="23" xfId="57" applyNumberFormat="1" applyFont="1" applyBorder="1" applyAlignment="1">
      <alignment horizontal="center"/>
      <protection/>
    </xf>
    <xf numFmtId="175" fontId="21" fillId="0" borderId="21" xfId="57" applyNumberFormat="1" applyFont="1" applyBorder="1" applyAlignment="1">
      <alignment horizontal="center"/>
      <protection/>
    </xf>
    <xf numFmtId="203" fontId="25" fillId="0" borderId="0" xfId="57" applyNumberFormat="1" applyFont="1" applyBorder="1" applyAlignment="1">
      <alignment horizontal="center"/>
      <protection/>
    </xf>
    <xf numFmtId="203" fontId="26" fillId="0" borderId="0" xfId="57" applyNumberFormat="1" applyFont="1" applyAlignment="1">
      <alignment/>
      <protection/>
    </xf>
    <xf numFmtId="169" fontId="21" fillId="33" borderId="11" xfId="57" applyNumberFormat="1" applyFont="1" applyFill="1" applyBorder="1" applyAlignment="1">
      <alignment/>
      <protection/>
    </xf>
    <xf numFmtId="169" fontId="21" fillId="33" borderId="15" xfId="57" applyNumberFormat="1" applyFont="1" applyFill="1" applyBorder="1" applyAlignment="1">
      <alignment/>
      <protection/>
    </xf>
    <xf numFmtId="169" fontId="21" fillId="33" borderId="16" xfId="57" applyNumberFormat="1" applyFont="1" applyFill="1" applyBorder="1" applyAlignment="1">
      <alignment horizontal="right"/>
      <protection/>
    </xf>
    <xf numFmtId="0" fontId="45" fillId="33" borderId="0" xfId="0" applyFont="1" applyFill="1" applyAlignment="1">
      <alignment vertical="top" wrapText="1"/>
    </xf>
    <xf numFmtId="169" fontId="22" fillId="33" borderId="18" xfId="57" applyNumberFormat="1" applyFont="1" applyFill="1" applyBorder="1" applyAlignment="1">
      <alignment/>
      <protection/>
    </xf>
    <xf numFmtId="169" fontId="22" fillId="33" borderId="24" xfId="57" applyNumberFormat="1" applyFont="1" applyFill="1" applyBorder="1" applyAlignment="1">
      <alignment/>
      <protection/>
    </xf>
    <xf numFmtId="169" fontId="22" fillId="33" borderId="25" xfId="57" applyNumberFormat="1" applyFont="1" applyFill="1" applyBorder="1" applyAlignment="1">
      <alignment horizontal="right"/>
      <protection/>
    </xf>
    <xf numFmtId="175" fontId="23" fillId="33" borderId="18" xfId="57" applyNumberFormat="1" applyFont="1" applyFill="1" applyBorder="1" applyAlignment="1">
      <alignment horizontal="right"/>
      <protection/>
    </xf>
    <xf numFmtId="0" fontId="45" fillId="33" borderId="10" xfId="0" applyFont="1" applyFill="1" applyBorder="1" applyAlignment="1">
      <alignment vertical="top" wrapText="1"/>
    </xf>
    <xf numFmtId="169" fontId="22" fillId="33" borderId="20" xfId="57" applyNumberFormat="1" applyFont="1" applyFill="1" applyBorder="1" applyAlignment="1">
      <alignment/>
      <protection/>
    </xf>
    <xf numFmtId="169" fontId="22" fillId="33" borderId="26" xfId="57" applyNumberFormat="1" applyFont="1" applyFill="1" applyBorder="1" applyAlignment="1">
      <alignment/>
      <protection/>
    </xf>
    <xf numFmtId="169" fontId="22" fillId="33" borderId="27" xfId="57" applyNumberFormat="1" applyFont="1" applyFill="1" applyBorder="1" applyAlignment="1">
      <alignment horizontal="right"/>
      <protection/>
    </xf>
    <xf numFmtId="175" fontId="23" fillId="33" borderId="20" xfId="57" applyNumberFormat="1" applyFont="1" applyFill="1" applyBorder="1" applyAlignment="1">
      <alignment horizontal="right"/>
      <protection/>
    </xf>
    <xf numFmtId="0" fontId="21" fillId="33" borderId="18" xfId="57" applyNumberFormat="1" applyFont="1" applyFill="1" applyBorder="1" applyAlignment="1">
      <alignment horizontal="left"/>
      <protection/>
    </xf>
    <xf numFmtId="169" fontId="21" fillId="33" borderId="18" xfId="57" applyNumberFormat="1" applyFont="1" applyFill="1" applyBorder="1" applyAlignment="1">
      <alignment/>
      <protection/>
    </xf>
    <xf numFmtId="169" fontId="21" fillId="33" borderId="24" xfId="57" applyNumberFormat="1" applyFont="1" applyFill="1" applyBorder="1" applyAlignment="1">
      <alignment/>
      <protection/>
    </xf>
    <xf numFmtId="169" fontId="21" fillId="33" borderId="28" xfId="57" applyNumberFormat="1" applyFont="1" applyFill="1" applyBorder="1" applyAlignment="1">
      <alignment horizontal="right"/>
      <protection/>
    </xf>
    <xf numFmtId="0" fontId="21" fillId="33" borderId="0" xfId="57" applyNumberFormat="1" applyFont="1" applyFill="1" applyBorder="1" applyAlignment="1">
      <alignment horizontal="left"/>
      <protection/>
    </xf>
    <xf numFmtId="169" fontId="21" fillId="33" borderId="0" xfId="57" applyNumberFormat="1" applyFont="1" applyFill="1" applyBorder="1" applyAlignment="1">
      <alignment/>
      <protection/>
    </xf>
    <xf numFmtId="175" fontId="23" fillId="33" borderId="0" xfId="57" applyNumberFormat="1" applyFont="1" applyFill="1" applyBorder="1" applyAlignment="1">
      <alignment horizontal="right"/>
      <protection/>
    </xf>
    <xf numFmtId="175" fontId="23" fillId="33" borderId="17" xfId="57" applyNumberFormat="1" applyFont="1" applyFill="1" applyBorder="1" applyAlignment="1">
      <alignment horizontal="right"/>
      <protection/>
    </xf>
    <xf numFmtId="39" fontId="22" fillId="33" borderId="0" xfId="57" applyFont="1" applyFill="1" applyAlignment="1">
      <alignment/>
      <protection/>
    </xf>
    <xf numFmtId="7" fontId="22" fillId="33" borderId="0" xfId="57" applyNumberFormat="1" applyFont="1" applyFill="1" applyAlignment="1">
      <alignment/>
      <protection/>
    </xf>
    <xf numFmtId="175" fontId="21" fillId="33" borderId="0" xfId="57" applyNumberFormat="1" applyFont="1" applyFill="1" applyBorder="1" applyAlignment="1">
      <alignment horizontal="right"/>
      <protection/>
    </xf>
    <xf numFmtId="7" fontId="22" fillId="33" borderId="10" xfId="57" applyNumberFormat="1" applyFont="1" applyFill="1" applyBorder="1" applyAlignment="1">
      <alignment/>
      <protection/>
    </xf>
    <xf numFmtId="7" fontId="22" fillId="33" borderId="27" xfId="57" applyNumberFormat="1" applyFont="1" applyFill="1" applyBorder="1" applyAlignment="1">
      <alignment horizontal="right"/>
      <protection/>
    </xf>
    <xf numFmtId="175" fontId="23" fillId="33" borderId="10" xfId="57" applyNumberFormat="1" applyFont="1" applyFill="1" applyBorder="1" applyAlignment="1">
      <alignment horizontal="right"/>
      <protection/>
    </xf>
    <xf numFmtId="7" fontId="21" fillId="33" borderId="18" xfId="57" applyNumberFormat="1" applyFont="1" applyFill="1" applyBorder="1" applyAlignment="1">
      <alignment/>
      <protection/>
    </xf>
    <xf numFmtId="7" fontId="21" fillId="33" borderId="28" xfId="57" applyNumberFormat="1" applyFont="1" applyFill="1" applyBorder="1" applyAlignment="1">
      <alignment horizontal="right"/>
      <protection/>
    </xf>
    <xf numFmtId="7" fontId="22" fillId="33" borderId="18" xfId="57" applyNumberFormat="1" applyFont="1" applyFill="1" applyBorder="1" applyAlignment="1">
      <alignment/>
      <protection/>
    </xf>
    <xf numFmtId="7" fontId="22" fillId="33" borderId="25" xfId="57" applyNumberFormat="1" applyFont="1" applyFill="1" applyBorder="1" applyAlignment="1">
      <alignment horizontal="right"/>
      <protection/>
    </xf>
    <xf numFmtId="7" fontId="22" fillId="33" borderId="18" xfId="57" applyNumberFormat="1" applyFont="1" applyFill="1" applyBorder="1" applyAlignment="1" quotePrefix="1">
      <alignment/>
      <protection/>
    </xf>
    <xf numFmtId="7" fontId="21" fillId="33" borderId="0" xfId="57" applyNumberFormat="1" applyFont="1" applyFill="1" applyBorder="1" applyAlignment="1">
      <alignment/>
      <protection/>
    </xf>
    <xf numFmtId="39" fontId="22" fillId="33" borderId="29" xfId="57" applyFont="1" applyFill="1" applyBorder="1" applyAlignment="1">
      <alignment/>
      <protection/>
    </xf>
    <xf numFmtId="168" fontId="22" fillId="33" borderId="0" xfId="57" applyNumberFormat="1" applyFont="1" applyFill="1" applyAlignment="1">
      <alignment/>
      <protection/>
    </xf>
    <xf numFmtId="39" fontId="21" fillId="33" borderId="12" xfId="57" applyFont="1" applyFill="1" applyBorder="1" applyAlignment="1">
      <alignment horizontal="right"/>
      <protection/>
    </xf>
    <xf numFmtId="168" fontId="21" fillId="33" borderId="12" xfId="57" applyNumberFormat="1" applyFont="1" applyFill="1" applyBorder="1" applyAlignment="1">
      <alignment horizontal="right"/>
      <protection/>
    </xf>
    <xf numFmtId="168" fontId="21" fillId="33" borderId="30" xfId="57" applyNumberFormat="1" applyFont="1" applyFill="1" applyBorder="1" applyAlignment="1">
      <alignment horizontal="right"/>
      <protection/>
    </xf>
    <xf numFmtId="168" fontId="21" fillId="33" borderId="31" xfId="57" applyNumberFormat="1" applyFont="1" applyFill="1" applyBorder="1" applyAlignment="1">
      <alignment horizontal="right"/>
      <protection/>
    </xf>
    <xf numFmtId="49" fontId="21" fillId="33" borderId="12" xfId="57" applyNumberFormat="1" applyFont="1" applyFill="1" applyBorder="1" applyAlignment="1">
      <alignment horizontal="right"/>
      <protection/>
    </xf>
    <xf numFmtId="39" fontId="21" fillId="33" borderId="0" xfId="57" applyFont="1" applyFill="1" applyBorder="1" applyAlignment="1">
      <alignment horizontal="center"/>
      <protection/>
    </xf>
    <xf numFmtId="7" fontId="21" fillId="33" borderId="32" xfId="57" applyNumberFormat="1" applyFont="1" applyFill="1" applyBorder="1" applyAlignment="1">
      <alignment/>
      <protection/>
    </xf>
    <xf numFmtId="7" fontId="21" fillId="33" borderId="33" xfId="57" applyNumberFormat="1" applyFont="1" applyFill="1" applyBorder="1" applyAlignment="1">
      <alignment horizontal="right"/>
      <protection/>
    </xf>
    <xf numFmtId="39" fontId="21" fillId="33" borderId="21" xfId="57" applyFont="1" applyFill="1" applyBorder="1" applyAlignment="1">
      <alignment horizontal="center"/>
      <protection/>
    </xf>
    <xf numFmtId="7" fontId="21" fillId="33" borderId="21" xfId="57" applyNumberFormat="1" applyFont="1" applyFill="1" applyBorder="1" applyAlignment="1">
      <alignment/>
      <protection/>
    </xf>
    <xf numFmtId="7" fontId="21" fillId="33" borderId="22" xfId="57" applyNumberFormat="1" applyFont="1" applyFill="1" applyBorder="1" applyAlignment="1">
      <alignment/>
      <protection/>
    </xf>
    <xf numFmtId="7" fontId="21" fillId="33" borderId="23" xfId="57" applyNumberFormat="1" applyFont="1" applyFill="1" applyBorder="1" applyAlignment="1">
      <alignment horizontal="right"/>
      <protection/>
    </xf>
    <xf numFmtId="175" fontId="23" fillId="33" borderId="21" xfId="57" applyNumberFormat="1" applyFont="1" applyFill="1" applyBorder="1" applyAlignment="1">
      <alignment horizontal="right"/>
      <protection/>
    </xf>
    <xf numFmtId="39" fontId="22" fillId="33" borderId="10" xfId="57" applyFont="1" applyFill="1" applyBorder="1" applyAlignment="1">
      <alignment/>
      <protection/>
    </xf>
    <xf numFmtId="7" fontId="21" fillId="33" borderId="10" xfId="57" applyNumberFormat="1" applyFont="1" applyFill="1" applyBorder="1" applyAlignment="1">
      <alignment/>
      <protection/>
    </xf>
    <xf numFmtId="7" fontId="22" fillId="33" borderId="13" xfId="57" applyNumberFormat="1" applyFont="1" applyFill="1" applyBorder="1" applyAlignment="1">
      <alignment/>
      <protection/>
    </xf>
    <xf numFmtId="7" fontId="22" fillId="33" borderId="14" xfId="57" applyNumberFormat="1" applyFont="1" applyFill="1" applyBorder="1" applyAlignment="1">
      <alignment horizontal="right"/>
      <protection/>
    </xf>
    <xf numFmtId="175" fontId="21" fillId="33" borderId="10" xfId="57" applyNumberFormat="1" applyFont="1" applyFill="1" applyBorder="1" applyAlignment="1">
      <alignment horizontal="right"/>
      <protection/>
    </xf>
    <xf numFmtId="175" fontId="21" fillId="33" borderId="18" xfId="57" applyNumberFormat="1" applyFont="1" applyFill="1" applyBorder="1" applyAlignment="1">
      <alignment horizontal="right"/>
      <protection/>
    </xf>
    <xf numFmtId="0" fontId="21" fillId="33" borderId="17" xfId="57" applyNumberFormat="1" applyFont="1" applyFill="1" applyBorder="1" applyAlignment="1">
      <alignment horizontal="left"/>
      <protection/>
    </xf>
    <xf numFmtId="175" fontId="21" fillId="33" borderId="17" xfId="57" applyNumberFormat="1" applyFont="1" applyFill="1" applyBorder="1" applyAlignment="1">
      <alignment horizontal="right"/>
      <protection/>
    </xf>
    <xf numFmtId="0" fontId="21" fillId="33" borderId="19" xfId="57" applyNumberFormat="1" applyFont="1" applyFill="1" applyBorder="1" applyAlignment="1">
      <alignment horizontal="left"/>
      <protection/>
    </xf>
    <xf numFmtId="169" fontId="22" fillId="33" borderId="0" xfId="57" applyNumberFormat="1" applyFont="1" applyFill="1" applyBorder="1" applyAlignment="1">
      <alignment/>
      <protection/>
    </xf>
    <xf numFmtId="169" fontId="22" fillId="33" borderId="32" xfId="57" applyNumberFormat="1" applyFont="1" applyFill="1" applyBorder="1" applyAlignment="1">
      <alignment/>
      <protection/>
    </xf>
    <xf numFmtId="169" fontId="22" fillId="33" borderId="34" xfId="57" applyNumberFormat="1" applyFont="1" applyFill="1" applyBorder="1" applyAlignment="1">
      <alignment horizontal="right"/>
      <protection/>
    </xf>
    <xf numFmtId="169" fontId="21" fillId="33" borderId="12" xfId="57" applyNumberFormat="1" applyFont="1" applyFill="1" applyBorder="1" applyAlignment="1">
      <alignment/>
      <protection/>
    </xf>
    <xf numFmtId="169" fontId="21" fillId="33" borderId="30" xfId="57" applyNumberFormat="1" applyFont="1" applyFill="1" applyBorder="1" applyAlignment="1">
      <alignment/>
      <protection/>
    </xf>
    <xf numFmtId="39" fontId="21" fillId="33" borderId="0" xfId="57" applyFont="1" applyFill="1" applyBorder="1" applyAlignment="1">
      <alignment horizontal="right"/>
      <protection/>
    </xf>
    <xf numFmtId="39" fontId="22" fillId="33" borderId="21" xfId="57" applyFont="1" applyFill="1" applyBorder="1" applyAlignment="1">
      <alignment/>
      <protection/>
    </xf>
    <xf numFmtId="7" fontId="22" fillId="33" borderId="21" xfId="57" applyNumberFormat="1" applyFont="1" applyFill="1" applyBorder="1" applyAlignment="1">
      <alignment/>
      <protection/>
    </xf>
    <xf numFmtId="7" fontId="22" fillId="33" borderId="22" xfId="57" applyNumberFormat="1" applyFont="1" applyFill="1" applyBorder="1" applyAlignment="1">
      <alignment/>
      <protection/>
    </xf>
    <xf numFmtId="7" fontId="22" fillId="33" borderId="23" xfId="57" applyNumberFormat="1" applyFont="1" applyFill="1" applyBorder="1" applyAlignment="1">
      <alignment horizontal="right"/>
      <protection/>
    </xf>
    <xf numFmtId="175" fontId="21" fillId="33" borderId="21" xfId="57" applyNumberFormat="1" applyFont="1" applyFill="1" applyBorder="1" applyAlignment="1">
      <alignment horizontal="right"/>
      <protection/>
    </xf>
    <xf numFmtId="39" fontId="21" fillId="33" borderId="0" xfId="57" applyFont="1" applyFill="1" applyBorder="1" applyAlignment="1">
      <alignment/>
      <protection/>
    </xf>
    <xf numFmtId="7" fontId="21" fillId="33" borderId="24" xfId="57" applyNumberFormat="1" applyFont="1" applyFill="1" applyBorder="1" applyAlignment="1">
      <alignment/>
      <protection/>
    </xf>
    <xf numFmtId="7" fontId="21" fillId="33" borderId="25" xfId="57" applyNumberFormat="1" applyFont="1" applyFill="1" applyBorder="1" applyAlignment="1">
      <alignment horizontal="right"/>
      <protection/>
    </xf>
    <xf numFmtId="39" fontId="22" fillId="33" borderId="18" xfId="57" applyFont="1" applyFill="1" applyBorder="1" applyAlignment="1">
      <alignment/>
      <protection/>
    </xf>
    <xf numFmtId="39" fontId="22" fillId="33" borderId="17" xfId="57" applyFont="1" applyFill="1" applyBorder="1" applyAlignment="1">
      <alignment/>
      <protection/>
    </xf>
    <xf numFmtId="169" fontId="22" fillId="33" borderId="33" xfId="57" applyNumberFormat="1" applyFont="1" applyFill="1" applyBorder="1" applyAlignment="1">
      <alignment horizontal="right"/>
      <protection/>
    </xf>
    <xf numFmtId="39" fontId="22" fillId="33" borderId="20" xfId="57" applyFont="1" applyFill="1" applyBorder="1" applyAlignment="1">
      <alignment/>
      <protection/>
    </xf>
    <xf numFmtId="169" fontId="21" fillId="33" borderId="32" xfId="57" applyNumberFormat="1" applyFont="1" applyFill="1" applyBorder="1" applyAlignment="1">
      <alignment/>
      <protection/>
    </xf>
    <xf numFmtId="175" fontId="22" fillId="33" borderId="10" xfId="57" applyNumberFormat="1" applyFont="1" applyFill="1" applyBorder="1" applyAlignment="1">
      <alignment horizontal="right"/>
      <protection/>
    </xf>
    <xf numFmtId="175" fontId="22" fillId="33" borderId="0" xfId="57" applyNumberFormat="1" applyFont="1" applyFill="1" applyBorder="1" applyAlignment="1">
      <alignment horizontal="right"/>
      <protection/>
    </xf>
    <xf numFmtId="175" fontId="22" fillId="33" borderId="18" xfId="57" applyNumberFormat="1" applyFont="1" applyFill="1" applyBorder="1" applyAlignment="1">
      <alignment horizontal="right"/>
      <protection/>
    </xf>
    <xf numFmtId="175" fontId="22" fillId="33" borderId="17" xfId="57" applyNumberFormat="1" applyFont="1" applyFill="1" applyBorder="1" applyAlignment="1">
      <alignment horizontal="right"/>
      <protection/>
    </xf>
    <xf numFmtId="0" fontId="21" fillId="33" borderId="0" xfId="57" applyNumberFormat="1" applyFont="1" applyFill="1" applyBorder="1" applyAlignment="1">
      <alignment horizontal="right"/>
      <protection/>
    </xf>
    <xf numFmtId="39" fontId="22" fillId="33" borderId="0" xfId="57" applyFont="1" applyFill="1" applyBorder="1" applyAlignment="1">
      <alignment/>
      <protection/>
    </xf>
    <xf numFmtId="7" fontId="22" fillId="33" borderId="0" xfId="57" applyNumberFormat="1" applyFont="1" applyFill="1" applyBorder="1" applyAlignment="1">
      <alignment/>
      <protection/>
    </xf>
    <xf numFmtId="169" fontId="21" fillId="33" borderId="12" xfId="57" applyNumberFormat="1" applyFont="1" applyFill="1" applyBorder="1" applyAlignment="1">
      <alignment horizontal="right"/>
      <protection/>
    </xf>
    <xf numFmtId="175" fontId="21" fillId="33" borderId="12" xfId="57" applyNumberFormat="1" applyFont="1" applyFill="1" applyBorder="1" applyAlignment="1">
      <alignment horizontal="right"/>
      <protection/>
    </xf>
    <xf numFmtId="7" fontId="22" fillId="33" borderId="32" xfId="57" applyNumberFormat="1" applyFont="1" applyFill="1" applyBorder="1" applyAlignment="1">
      <alignment/>
      <protection/>
    </xf>
    <xf numFmtId="7" fontId="22" fillId="33" borderId="33" xfId="57" applyNumberFormat="1" applyFont="1" applyFill="1" applyBorder="1" applyAlignment="1">
      <alignment horizontal="right"/>
      <protection/>
    </xf>
    <xf numFmtId="39" fontId="22" fillId="33" borderId="22" xfId="57" applyFont="1" applyFill="1" applyBorder="1" applyAlignment="1">
      <alignment/>
      <protection/>
    </xf>
    <xf numFmtId="39" fontId="22" fillId="33" borderId="23" xfId="57" applyFont="1" applyFill="1" applyBorder="1" applyAlignment="1">
      <alignment/>
      <protection/>
    </xf>
    <xf numFmtId="175" fontId="21" fillId="33" borderId="21" xfId="57" applyNumberFormat="1" applyFont="1" applyFill="1" applyBorder="1" applyAlignment="1" quotePrefix="1">
      <alignment horizontal="center"/>
      <protection/>
    </xf>
    <xf numFmtId="169" fontId="22" fillId="33" borderId="17" xfId="57" applyNumberFormat="1" applyFont="1" applyFill="1" applyBorder="1" applyAlignment="1">
      <alignment/>
      <protection/>
    </xf>
    <xf numFmtId="175" fontId="21" fillId="33" borderId="11" xfId="57" applyNumberFormat="1" applyFont="1" applyFill="1" applyBorder="1" applyAlignment="1">
      <alignment horizontal="right"/>
      <protection/>
    </xf>
    <xf numFmtId="175" fontId="21" fillId="33" borderId="35" xfId="57" applyNumberFormat="1" applyFont="1" applyFill="1" applyBorder="1" applyAlignment="1">
      <alignment horizontal="right"/>
      <protection/>
    </xf>
    <xf numFmtId="175" fontId="21" fillId="33" borderId="36" xfId="57" applyNumberFormat="1" applyFont="1" applyFill="1" applyBorder="1" applyAlignment="1">
      <alignment horizontal="right"/>
      <protection/>
    </xf>
    <xf numFmtId="169" fontId="22" fillId="33" borderId="37" xfId="57" applyNumberFormat="1" applyFont="1" applyFill="1" applyBorder="1" applyAlignment="1">
      <alignment/>
      <protection/>
    </xf>
    <xf numFmtId="169" fontId="22" fillId="33" borderId="38" xfId="57" applyNumberFormat="1" applyFont="1" applyFill="1" applyBorder="1" applyAlignment="1">
      <alignment horizontal="right"/>
      <protection/>
    </xf>
    <xf numFmtId="169" fontId="21" fillId="33" borderId="33" xfId="57" applyNumberFormat="1" applyFont="1" applyFill="1" applyBorder="1" applyAlignment="1">
      <alignment horizontal="right"/>
      <protection/>
    </xf>
    <xf numFmtId="175" fontId="21" fillId="33" borderId="39" xfId="57" applyNumberFormat="1" applyFont="1" applyFill="1" applyBorder="1" applyAlignment="1">
      <alignment horizontal="right"/>
      <protection/>
    </xf>
    <xf numFmtId="169" fontId="22" fillId="33" borderId="0" xfId="57" applyNumberFormat="1" applyFont="1" applyFill="1" applyAlignment="1">
      <alignment/>
      <protection/>
    </xf>
    <xf numFmtId="0" fontId="21" fillId="33" borderId="12" xfId="57" applyNumberFormat="1" applyFont="1" applyFill="1" applyBorder="1" applyAlignment="1">
      <alignment horizontal="right" wrapText="1"/>
      <protection/>
    </xf>
    <xf numFmtId="7" fontId="22" fillId="33" borderId="24" xfId="57" applyNumberFormat="1" applyFont="1" applyFill="1" applyBorder="1" applyAlignment="1">
      <alignment/>
      <protection/>
    </xf>
    <xf numFmtId="0" fontId="22" fillId="33" borderId="0" xfId="57" applyNumberFormat="1" applyFont="1" applyFill="1" applyBorder="1" applyAlignment="1">
      <alignment horizontal="left"/>
      <protection/>
    </xf>
    <xf numFmtId="7" fontId="21" fillId="33" borderId="12" xfId="57" applyNumberFormat="1" applyFont="1" applyFill="1" applyBorder="1" applyAlignment="1">
      <alignment/>
      <protection/>
    </xf>
    <xf numFmtId="7" fontId="21" fillId="33" borderId="30" xfId="57" applyNumberFormat="1" applyFont="1" applyFill="1" applyBorder="1" applyAlignment="1">
      <alignment/>
      <protection/>
    </xf>
    <xf numFmtId="7" fontId="21" fillId="33" borderId="12" xfId="57" applyNumberFormat="1" applyFont="1" applyFill="1" applyBorder="1" applyAlignment="1">
      <alignment wrapText="1"/>
      <protection/>
    </xf>
    <xf numFmtId="0" fontId="45" fillId="33" borderId="10" xfId="0" applyFont="1" applyFill="1" applyBorder="1" applyAlignment="1">
      <alignment horizontal="right" vertical="center" wrapText="1"/>
    </xf>
    <xf numFmtId="0" fontId="22" fillId="33" borderId="29" xfId="57" applyNumberFormat="1" applyFont="1" applyFill="1" applyBorder="1" applyAlignment="1">
      <alignment horizontal="left"/>
      <protection/>
    </xf>
    <xf numFmtId="0" fontId="21" fillId="33" borderId="12" xfId="57" applyNumberFormat="1" applyFont="1" applyFill="1" applyBorder="1" applyAlignment="1">
      <alignment horizontal="left"/>
      <protection/>
    </xf>
    <xf numFmtId="0" fontId="21" fillId="33" borderId="20" xfId="57" applyNumberFormat="1" applyFont="1" applyFill="1" applyBorder="1" applyAlignment="1">
      <alignment horizontal="left"/>
      <protection/>
    </xf>
    <xf numFmtId="0" fontId="22" fillId="33" borderId="18" xfId="57" applyNumberFormat="1" applyFont="1" applyFill="1" applyBorder="1" applyAlignment="1" quotePrefix="1">
      <alignment horizontal="right"/>
      <protection/>
    </xf>
    <xf numFmtId="0" fontId="22" fillId="33" borderId="17" xfId="57" applyNumberFormat="1" applyFont="1" applyFill="1" applyBorder="1" applyAlignment="1" quotePrefix="1">
      <alignment horizontal="right"/>
      <protection/>
    </xf>
    <xf numFmtId="0" fontId="22" fillId="33" borderId="19" xfId="57" applyNumberFormat="1" applyFont="1" applyFill="1" applyBorder="1" applyAlignment="1" quotePrefix="1">
      <alignment horizontal="right"/>
      <protection/>
    </xf>
    <xf numFmtId="0" fontId="22" fillId="33" borderId="0" xfId="57" applyNumberFormat="1" applyFont="1" applyFill="1" applyBorder="1" applyAlignment="1">
      <alignment horizontal="right"/>
      <protection/>
    </xf>
    <xf numFmtId="0" fontId="22" fillId="33" borderId="17" xfId="57" applyNumberFormat="1" applyFont="1" applyFill="1" applyBorder="1" applyAlignment="1">
      <alignment horizontal="right"/>
      <protection/>
    </xf>
    <xf numFmtId="0" fontId="22" fillId="33" borderId="20" xfId="57" applyNumberFormat="1" applyFont="1" applyFill="1" applyBorder="1" applyAlignment="1">
      <alignment horizontal="right"/>
      <protection/>
    </xf>
    <xf numFmtId="0" fontId="22" fillId="33" borderId="10" xfId="57" applyNumberFormat="1" applyFont="1" applyFill="1" applyBorder="1" applyAlignment="1">
      <alignment horizontal="right"/>
      <protection/>
    </xf>
    <xf numFmtId="0" fontId="22" fillId="33" borderId="18" xfId="57" applyNumberFormat="1" applyFont="1" applyFill="1" applyBorder="1" applyAlignment="1">
      <alignment horizontal="right"/>
      <protection/>
    </xf>
    <xf numFmtId="0" fontId="22" fillId="33" borderId="20" xfId="57" applyNumberFormat="1" applyFont="1" applyFill="1" applyBorder="1" applyAlignment="1" quotePrefix="1">
      <alignment horizontal="right"/>
      <protection/>
    </xf>
    <xf numFmtId="0" fontId="21" fillId="33" borderId="29" xfId="57" applyNumberFormat="1" applyFont="1" applyFill="1" applyBorder="1" applyAlignment="1">
      <alignment horizontal="left"/>
      <protection/>
    </xf>
    <xf numFmtId="0" fontId="21" fillId="33" borderId="21" xfId="57" applyNumberFormat="1" applyFont="1" applyFill="1" applyBorder="1" applyAlignment="1">
      <alignment horizontal="left"/>
      <protection/>
    </xf>
    <xf numFmtId="0" fontId="22" fillId="33" borderId="19" xfId="57" applyNumberFormat="1" applyFont="1" applyFill="1" applyBorder="1" applyAlignment="1">
      <alignment horizontal="right"/>
      <protection/>
    </xf>
    <xf numFmtId="49" fontId="21" fillId="33" borderId="0" xfId="57" applyNumberFormat="1" applyFont="1" applyFill="1" applyBorder="1" applyAlignment="1">
      <alignment horizontal="right"/>
      <protection/>
    </xf>
    <xf numFmtId="0" fontId="21" fillId="0" borderId="40" xfId="57" applyNumberFormat="1" applyFont="1" applyBorder="1" applyAlignment="1">
      <alignment horizontal="left"/>
      <protection/>
    </xf>
    <xf numFmtId="0" fontId="21" fillId="33" borderId="40" xfId="57" applyNumberFormat="1" applyFont="1" applyFill="1" applyBorder="1" applyAlignment="1">
      <alignment horizontal="left"/>
      <protection/>
    </xf>
    <xf numFmtId="169" fontId="22" fillId="33" borderId="40" xfId="57" applyNumberFormat="1" applyFont="1" applyFill="1" applyBorder="1" applyAlignment="1">
      <alignment/>
      <protection/>
    </xf>
    <xf numFmtId="169" fontId="22" fillId="33" borderId="41" xfId="57" applyNumberFormat="1" applyFont="1" applyFill="1" applyBorder="1" applyAlignment="1">
      <alignment/>
      <protection/>
    </xf>
    <xf numFmtId="175" fontId="21" fillId="33" borderId="40" xfId="57" applyNumberFormat="1" applyFont="1" applyFill="1" applyBorder="1" applyAlignment="1">
      <alignment horizontal="right"/>
      <protection/>
    </xf>
    <xf numFmtId="175" fontId="21" fillId="33" borderId="42" xfId="57" applyNumberFormat="1" applyFont="1" applyFill="1" applyBorder="1" applyAlignment="1">
      <alignment horizontal="right"/>
      <protection/>
    </xf>
    <xf numFmtId="0" fontId="22" fillId="0" borderId="29" xfId="57" applyNumberFormat="1" applyFont="1" applyBorder="1" applyAlignment="1">
      <alignment horizontal="left"/>
      <protection/>
    </xf>
    <xf numFmtId="7" fontId="21" fillId="33" borderId="11" xfId="57" applyNumberFormat="1" applyFont="1" applyFill="1" applyBorder="1" applyAlignment="1">
      <alignment/>
      <protection/>
    </xf>
    <xf numFmtId="7" fontId="21" fillId="33" borderId="15" xfId="57" applyNumberFormat="1" applyFont="1" applyFill="1" applyBorder="1" applyAlignment="1">
      <alignment/>
      <protection/>
    </xf>
    <xf numFmtId="39" fontId="21" fillId="33" borderId="12" xfId="57" applyFont="1" applyFill="1" applyBorder="1" applyAlignment="1">
      <alignment horizontal="left"/>
      <protection/>
    </xf>
    <xf numFmtId="0" fontId="22" fillId="0" borderId="0" xfId="57" applyNumberFormat="1" applyFont="1" applyBorder="1" applyAlignment="1">
      <alignment horizontal="right"/>
      <protection/>
    </xf>
    <xf numFmtId="0" fontId="45" fillId="33" borderId="0" xfId="0" applyFont="1" applyFill="1" applyAlignment="1">
      <alignment horizontal="right" vertical="top" wrapText="1"/>
    </xf>
    <xf numFmtId="0" fontId="45" fillId="33" borderId="10" xfId="0" applyFont="1" applyFill="1" applyBorder="1" applyAlignment="1">
      <alignment horizontal="right" vertical="top" wrapText="1"/>
    </xf>
    <xf numFmtId="0" fontId="21" fillId="2" borderId="18" xfId="57" applyNumberFormat="1" applyFont="1" applyFill="1" applyBorder="1" applyAlignment="1">
      <alignment horizontal="left"/>
      <protection/>
    </xf>
    <xf numFmtId="7" fontId="21" fillId="2" borderId="18" xfId="57" applyNumberFormat="1" applyFont="1" applyFill="1" applyBorder="1" applyAlignment="1">
      <alignment/>
      <protection/>
    </xf>
    <xf numFmtId="7" fontId="21" fillId="2" borderId="24" xfId="57" applyNumberFormat="1" applyFont="1" applyFill="1" applyBorder="1" applyAlignment="1">
      <alignment/>
      <protection/>
    </xf>
    <xf numFmtId="7" fontId="21" fillId="2" borderId="25" xfId="57" applyNumberFormat="1" applyFont="1" applyFill="1" applyBorder="1" applyAlignment="1">
      <alignment horizontal="right"/>
      <protection/>
    </xf>
    <xf numFmtId="175" fontId="21" fillId="2" borderId="18" xfId="57" applyNumberFormat="1" applyFont="1" applyFill="1" applyBorder="1" applyAlignment="1">
      <alignment horizontal="right"/>
      <protection/>
    </xf>
    <xf numFmtId="175" fontId="21" fillId="2" borderId="0" xfId="57" applyNumberFormat="1" applyFont="1" applyFill="1" applyBorder="1" applyAlignment="1">
      <alignment horizontal="right"/>
      <protection/>
    </xf>
    <xf numFmtId="0" fontId="21" fillId="2" borderId="0" xfId="57" applyNumberFormat="1" applyFont="1" applyFill="1" applyBorder="1" applyAlignment="1">
      <alignment horizontal="left"/>
      <protection/>
    </xf>
    <xf numFmtId="39" fontId="21" fillId="2" borderId="0" xfId="57" applyFont="1" applyFill="1" applyAlignment="1">
      <alignment horizontal="right"/>
      <protection/>
    </xf>
    <xf numFmtId="7" fontId="21" fillId="2" borderId="0" xfId="57" applyNumberFormat="1" applyFont="1" applyFill="1" applyAlignment="1">
      <alignment/>
      <protection/>
    </xf>
    <xf numFmtId="7" fontId="21" fillId="2" borderId="32" xfId="57" applyNumberFormat="1" applyFont="1" applyFill="1" applyBorder="1" applyAlignment="1">
      <alignment/>
      <protection/>
    </xf>
    <xf numFmtId="7" fontId="21" fillId="2" borderId="33" xfId="57" applyNumberFormat="1" applyFont="1" applyFill="1" applyBorder="1" applyAlignment="1">
      <alignment horizontal="right"/>
      <protection/>
    </xf>
    <xf numFmtId="7" fontId="21" fillId="34" borderId="18" xfId="57" applyNumberFormat="1" applyFont="1" applyFill="1" applyBorder="1" applyAlignment="1">
      <alignment/>
      <protection/>
    </xf>
    <xf numFmtId="7" fontId="21" fillId="34" borderId="24" xfId="57" applyNumberFormat="1" applyFont="1" applyFill="1" applyBorder="1" applyAlignment="1">
      <alignment/>
      <protection/>
    </xf>
    <xf numFmtId="7" fontId="21" fillId="34" borderId="25" xfId="57" applyNumberFormat="1" applyFont="1" applyFill="1" applyBorder="1" applyAlignment="1">
      <alignment horizontal="right"/>
      <protection/>
    </xf>
    <xf numFmtId="175" fontId="21" fillId="34" borderId="18" xfId="57" applyNumberFormat="1" applyFont="1" applyFill="1" applyBorder="1" applyAlignment="1">
      <alignment horizontal="right"/>
      <protection/>
    </xf>
    <xf numFmtId="0" fontId="21" fillId="34" borderId="18" xfId="57" applyNumberFormat="1" applyFont="1" applyFill="1" applyBorder="1" applyAlignment="1">
      <alignment horizontal="left"/>
      <protection/>
    </xf>
    <xf numFmtId="175" fontId="21" fillId="34" borderId="36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rt of Accoun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tabSelected="1" zoomScalePageLayoutView="0" workbookViewId="0" topLeftCell="A1">
      <selection activeCell="A3" sqref="A3"/>
    </sheetView>
  </sheetViews>
  <sheetFormatPr defaultColWidth="9.140625" defaultRowHeight="15" customHeight="1"/>
  <cols>
    <col min="1" max="1" width="8.57421875" style="8" customWidth="1"/>
    <col min="2" max="2" width="56.00390625" style="20" customWidth="1"/>
    <col min="3" max="3" width="10.57421875" style="9" customWidth="1"/>
    <col min="4" max="5" width="9.28125" style="9" customWidth="1"/>
    <col min="6" max="8" width="7.7109375" style="9" customWidth="1"/>
    <col min="9" max="9" width="8.57421875" style="9" customWidth="1"/>
    <col min="10" max="14" width="7.7109375" style="9" customWidth="1"/>
    <col min="15" max="15" width="9.57421875" style="10" customWidth="1"/>
    <col min="16" max="16" width="10.7109375" style="5" customWidth="1"/>
    <col min="17" max="18" width="9.140625" style="20" customWidth="1"/>
    <col min="19" max="19" width="35.57421875" style="20" customWidth="1"/>
    <col min="20" max="16384" width="9.140625" style="20" customWidth="1"/>
  </cols>
  <sheetData>
    <row r="1" spans="1:16" s="15" customFormat="1" ht="15.75" customHeight="1">
      <c r="A1" s="3" t="s">
        <v>129</v>
      </c>
      <c r="B1" s="11"/>
      <c r="C1" s="1" t="s">
        <v>42</v>
      </c>
      <c r="D1" s="1" t="s">
        <v>43</v>
      </c>
      <c r="E1" s="1" t="s">
        <v>44</v>
      </c>
      <c r="F1" s="1" t="s">
        <v>45</v>
      </c>
      <c r="G1" s="1" t="s">
        <v>22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46</v>
      </c>
      <c r="N1" s="12" t="s">
        <v>41</v>
      </c>
      <c r="O1" s="13" t="s">
        <v>34</v>
      </c>
      <c r="P1" s="14" t="s">
        <v>24</v>
      </c>
    </row>
    <row r="2" spans="1:16" s="15" customFormat="1" ht="12.75" customHeight="1">
      <c r="A2" s="4" t="s">
        <v>130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  <c r="O2" s="17"/>
      <c r="P2" s="18"/>
    </row>
    <row r="3" spans="1:16" s="19" customFormat="1" ht="15" customHeight="1" thickBot="1">
      <c r="A3" s="34" t="s">
        <v>27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7"/>
      <c r="P3" s="38"/>
    </row>
    <row r="4" spans="1:19" s="19" customFormat="1" ht="15" customHeight="1">
      <c r="A4" s="174">
        <v>4111</v>
      </c>
      <c r="B4" s="44" t="s">
        <v>111</v>
      </c>
      <c r="C4" s="45">
        <v>50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50</v>
      </c>
      <c r="J4" s="45">
        <v>0</v>
      </c>
      <c r="K4" s="45">
        <v>0</v>
      </c>
      <c r="L4" s="45">
        <v>0</v>
      </c>
      <c r="M4" s="45">
        <v>0</v>
      </c>
      <c r="N4" s="46">
        <v>0</v>
      </c>
      <c r="O4" s="47">
        <f>SUM(C4:N4)</f>
        <v>100</v>
      </c>
      <c r="P4" s="48"/>
      <c r="S4" s="28"/>
    </row>
    <row r="5" spans="1:19" s="19" customFormat="1" ht="15" customHeight="1">
      <c r="A5" s="174">
        <v>4112</v>
      </c>
      <c r="B5" s="44" t="s">
        <v>112</v>
      </c>
      <c r="C5" s="45">
        <v>15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15</v>
      </c>
      <c r="J5" s="45">
        <v>0</v>
      </c>
      <c r="K5" s="45">
        <v>0</v>
      </c>
      <c r="L5" s="45">
        <v>0</v>
      </c>
      <c r="M5" s="45">
        <v>0</v>
      </c>
      <c r="N5" s="46">
        <v>0</v>
      </c>
      <c r="O5" s="47">
        <f>SUM(C5:N5)</f>
        <v>30</v>
      </c>
      <c r="P5" s="48"/>
      <c r="S5" s="28"/>
    </row>
    <row r="6" spans="1:19" s="19" customFormat="1" ht="15" customHeight="1">
      <c r="A6" s="175">
        <v>4113</v>
      </c>
      <c r="B6" s="49" t="s">
        <v>113</v>
      </c>
      <c r="C6" s="50">
        <v>1.5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1.5</v>
      </c>
      <c r="J6" s="50">
        <v>0</v>
      </c>
      <c r="K6" s="50">
        <v>0</v>
      </c>
      <c r="L6" s="50">
        <v>0</v>
      </c>
      <c r="M6" s="50">
        <v>0</v>
      </c>
      <c r="N6" s="51">
        <v>0</v>
      </c>
      <c r="O6" s="52">
        <f>SUM(C6:N6)</f>
        <v>3</v>
      </c>
      <c r="P6" s="53"/>
      <c r="S6" s="30"/>
    </row>
    <row r="7" spans="1:19" s="19" customFormat="1" ht="15" customHeight="1">
      <c r="A7" s="54">
        <v>4110</v>
      </c>
      <c r="B7" s="54" t="s">
        <v>53</v>
      </c>
      <c r="C7" s="55">
        <f aca="true" t="shared" si="0" ref="C7:O7">SUM(C4:C6)</f>
        <v>66.5</v>
      </c>
      <c r="D7" s="55">
        <f t="shared" si="0"/>
        <v>0</v>
      </c>
      <c r="E7" s="55">
        <f t="shared" si="0"/>
        <v>0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66.5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6">
        <f t="shared" si="0"/>
        <v>0</v>
      </c>
      <c r="O7" s="57">
        <f t="shared" si="0"/>
        <v>133</v>
      </c>
      <c r="P7" s="48"/>
      <c r="S7" s="28"/>
    </row>
    <row r="8" spans="1:19" s="19" customFormat="1" ht="9.75" customHeight="1">
      <c r="A8" s="68"/>
      <c r="B8" s="54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110"/>
      <c r="O8" s="111"/>
      <c r="P8" s="60"/>
      <c r="S8" s="28"/>
    </row>
    <row r="9" spans="1:19" s="19" customFormat="1" ht="15" customHeight="1">
      <c r="A9" s="44">
        <v>4151</v>
      </c>
      <c r="B9" s="44" t="s">
        <v>114</v>
      </c>
      <c r="C9" s="45">
        <v>7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7</v>
      </c>
      <c r="J9" s="45">
        <v>0</v>
      </c>
      <c r="K9" s="45">
        <v>0</v>
      </c>
      <c r="L9" s="45">
        <v>0</v>
      </c>
      <c r="M9" s="45">
        <v>0</v>
      </c>
      <c r="N9" s="46">
        <v>0</v>
      </c>
      <c r="O9" s="47">
        <f>SUM(C9:N9)</f>
        <v>14</v>
      </c>
      <c r="P9" s="61"/>
      <c r="S9" s="28"/>
    </row>
    <row r="10" spans="1:19" s="19" customFormat="1" ht="15" customHeight="1">
      <c r="A10" s="44">
        <v>4152</v>
      </c>
      <c r="B10" s="44" t="s">
        <v>115</v>
      </c>
      <c r="C10" s="45">
        <v>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2</v>
      </c>
      <c r="J10" s="45">
        <v>0</v>
      </c>
      <c r="K10" s="45">
        <v>0</v>
      </c>
      <c r="L10" s="45">
        <v>0</v>
      </c>
      <c r="M10" s="45">
        <v>0</v>
      </c>
      <c r="N10" s="46">
        <v>0</v>
      </c>
      <c r="O10" s="47">
        <f>SUM(C10:N10)</f>
        <v>4</v>
      </c>
      <c r="P10" s="61"/>
      <c r="S10" s="28"/>
    </row>
    <row r="11" spans="1:19" s="19" customFormat="1" ht="15" customHeight="1">
      <c r="A11" s="49">
        <v>4153</v>
      </c>
      <c r="B11" s="49" t="s">
        <v>116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1</v>
      </c>
      <c r="J11" s="50">
        <v>0</v>
      </c>
      <c r="K11" s="50">
        <v>0</v>
      </c>
      <c r="L11" s="50">
        <v>0</v>
      </c>
      <c r="M11" s="50">
        <v>0</v>
      </c>
      <c r="N11" s="51">
        <v>0</v>
      </c>
      <c r="O11" s="52">
        <f>SUM(C11:N11)</f>
        <v>2</v>
      </c>
      <c r="P11" s="53"/>
      <c r="S11" s="28"/>
    </row>
    <row r="12" spans="1:16" s="19" customFormat="1" ht="15" customHeight="1">
      <c r="A12" s="54">
        <v>4150</v>
      </c>
      <c r="B12" s="54" t="s">
        <v>54</v>
      </c>
      <c r="C12" s="55">
        <f aca="true" t="shared" si="1" ref="C12:O12">SUM(C9:C11)</f>
        <v>10</v>
      </c>
      <c r="D12" s="55">
        <f t="shared" si="1"/>
        <v>0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10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  <c r="N12" s="56">
        <f t="shared" si="1"/>
        <v>0</v>
      </c>
      <c r="O12" s="57">
        <f t="shared" si="1"/>
        <v>20</v>
      </c>
      <c r="P12" s="48"/>
    </row>
    <row r="13" spans="1:16" ht="9.75" customHeight="1">
      <c r="A13" s="68"/>
      <c r="B13" s="54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10"/>
      <c r="O13" s="111"/>
      <c r="P13" s="48"/>
    </row>
    <row r="14" spans="1:16" s="19" customFormat="1" ht="15" customHeight="1">
      <c r="A14" s="146" t="s">
        <v>117</v>
      </c>
      <c r="B14" s="49" t="s">
        <v>118</v>
      </c>
      <c r="C14" s="65">
        <v>-15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-14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6">
        <f>SUM(C14:N14)</f>
        <v>-29</v>
      </c>
      <c r="P14" s="67"/>
    </row>
    <row r="15" spans="1:16" s="19" customFormat="1" ht="15" customHeight="1">
      <c r="A15" s="54">
        <v>4170</v>
      </c>
      <c r="B15" s="54" t="s">
        <v>119</v>
      </c>
      <c r="C15" s="68">
        <f aca="true" t="shared" si="2" ref="C15:N15">C14</f>
        <v>-15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-14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9">
        <f>SUM(O14)</f>
        <v>-29</v>
      </c>
      <c r="P15" s="48"/>
    </row>
    <row r="16" spans="1:16" ht="9.75" customHeight="1">
      <c r="A16" s="68"/>
      <c r="B16" s="54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110"/>
      <c r="O16" s="111"/>
      <c r="P16" s="60"/>
    </row>
    <row r="17" spans="1:19" s="19" customFormat="1" ht="15" customHeight="1">
      <c r="A17" s="44">
        <v>4191</v>
      </c>
      <c r="B17" s="44" t="s">
        <v>120</v>
      </c>
      <c r="C17" s="70">
        <v>-7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-7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1">
        <f>SUM(C17:N17)</f>
        <v>-14</v>
      </c>
      <c r="P17" s="61"/>
      <c r="S17" s="28"/>
    </row>
    <row r="18" spans="1:19" s="19" customFormat="1" ht="15" customHeight="1">
      <c r="A18" s="44">
        <v>4192</v>
      </c>
      <c r="B18" s="44" t="s">
        <v>121</v>
      </c>
      <c r="C18" s="70">
        <v>-2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-2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f>SUM(C18:N18)</f>
        <v>-4</v>
      </c>
      <c r="P18" s="61"/>
      <c r="S18" s="28"/>
    </row>
    <row r="19" spans="1:19" s="19" customFormat="1" ht="15" customHeight="1">
      <c r="A19" s="44">
        <v>4193</v>
      </c>
      <c r="B19" s="44" t="s">
        <v>122</v>
      </c>
      <c r="C19" s="70">
        <v>-0.5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-0.5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>
        <f>SUM(C19:N19)</f>
        <v>-1</v>
      </c>
      <c r="P19" s="61"/>
      <c r="S19" s="28"/>
    </row>
    <row r="20" spans="1:19" s="19" customFormat="1" ht="15" customHeight="1">
      <c r="A20" s="44">
        <v>4194</v>
      </c>
      <c r="B20" s="44" t="s">
        <v>123</v>
      </c>
      <c r="C20" s="72">
        <v>-1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f>SUM(C20:N20)</f>
        <v>-1</v>
      </c>
      <c r="P20" s="61"/>
      <c r="S20" s="28"/>
    </row>
    <row r="21" spans="1:19" s="19" customFormat="1" ht="15" customHeight="1">
      <c r="A21" s="49">
        <v>4195</v>
      </c>
      <c r="B21" s="49" t="s">
        <v>124</v>
      </c>
      <c r="C21" s="65">
        <v>-4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6">
        <f>SUM(C21:N21)</f>
        <v>-4</v>
      </c>
      <c r="P21" s="53"/>
      <c r="S21" s="28"/>
    </row>
    <row r="22" spans="1:16" s="19" customFormat="1" ht="15" customHeight="1">
      <c r="A22" s="97">
        <v>4190</v>
      </c>
      <c r="B22" s="58" t="s">
        <v>125</v>
      </c>
      <c r="C22" s="73">
        <f aca="true" t="shared" si="3" ref="C22:M22">SUM(C17:C21)</f>
        <v>-14.5</v>
      </c>
      <c r="D22" s="73">
        <f t="shared" si="3"/>
        <v>0</v>
      </c>
      <c r="E22" s="73">
        <f t="shared" si="3"/>
        <v>0</v>
      </c>
      <c r="F22" s="73">
        <f t="shared" si="3"/>
        <v>0</v>
      </c>
      <c r="G22" s="73">
        <f t="shared" si="3"/>
        <v>0</v>
      </c>
      <c r="H22" s="73">
        <f t="shared" si="3"/>
        <v>0</v>
      </c>
      <c r="I22" s="73">
        <f t="shared" si="3"/>
        <v>-9.5</v>
      </c>
      <c r="J22" s="73">
        <f t="shared" si="3"/>
        <v>0</v>
      </c>
      <c r="K22" s="73">
        <f t="shared" si="3"/>
        <v>0</v>
      </c>
      <c r="L22" s="73">
        <f t="shared" si="3"/>
        <v>0</v>
      </c>
      <c r="M22" s="73">
        <f t="shared" si="3"/>
        <v>0</v>
      </c>
      <c r="N22" s="171">
        <f>SUM(N17:N21)</f>
        <v>0</v>
      </c>
      <c r="O22" s="171">
        <f>SUM(O17:O21)</f>
        <v>-24</v>
      </c>
      <c r="P22" s="60"/>
    </row>
    <row r="23" spans="1:18" ht="9.75" customHeight="1" thickBot="1">
      <c r="A23" s="147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83"/>
      <c r="P23" s="64"/>
      <c r="R23" s="40"/>
    </row>
    <row r="24" spans="1:18" s="19" customFormat="1" ht="15" customHeight="1" thickTop="1">
      <c r="A24" s="148">
        <v>4100</v>
      </c>
      <c r="B24" s="172" t="s">
        <v>127</v>
      </c>
      <c r="C24" s="77">
        <f aca="true" t="shared" si="4" ref="C24:O24">SUM(C7+C12+C15+C22)</f>
        <v>47</v>
      </c>
      <c r="D24" s="77">
        <f t="shared" si="4"/>
        <v>0</v>
      </c>
      <c r="E24" s="77">
        <f t="shared" si="4"/>
        <v>0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53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8">
        <f t="shared" si="4"/>
        <v>0</v>
      </c>
      <c r="O24" s="79">
        <f t="shared" si="4"/>
        <v>100</v>
      </c>
      <c r="P24" s="80" t="s">
        <v>59</v>
      </c>
      <c r="R24" s="39"/>
    </row>
    <row r="25" spans="1:18" s="19" customFormat="1" ht="15" customHeight="1">
      <c r="A25" s="173"/>
      <c r="B25" s="54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110"/>
      <c r="O25" s="111"/>
      <c r="P25" s="94"/>
      <c r="R25" s="39"/>
    </row>
    <row r="26" spans="1:16" s="19" customFormat="1" ht="15" customHeight="1" thickBot="1">
      <c r="A26" s="34" t="s">
        <v>35</v>
      </c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87"/>
      <c r="P26" s="88"/>
    </row>
    <row r="27" spans="1:16" s="19" customFormat="1" ht="9.75" customHeight="1">
      <c r="A27" s="81"/>
      <c r="B27" s="81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82"/>
      <c r="O27" s="83"/>
      <c r="P27" s="60"/>
    </row>
    <row r="28" spans="1:19" ht="15" customHeight="1">
      <c r="A28" s="3" t="s">
        <v>110</v>
      </c>
      <c r="B28" s="89"/>
      <c r="C28" s="90"/>
      <c r="D28" s="65"/>
      <c r="E28" s="65"/>
      <c r="F28" s="90"/>
      <c r="G28" s="65"/>
      <c r="H28" s="65"/>
      <c r="I28" s="90"/>
      <c r="J28" s="65"/>
      <c r="K28" s="65"/>
      <c r="L28" s="65"/>
      <c r="M28" s="65"/>
      <c r="N28" s="91"/>
      <c r="O28" s="92"/>
      <c r="P28" s="93"/>
      <c r="R28" s="15"/>
      <c r="S28" s="15"/>
    </row>
    <row r="29" spans="1:16" s="15" customFormat="1" ht="15" customHeight="1">
      <c r="A29" s="54">
        <v>5110</v>
      </c>
      <c r="B29" s="54" t="s">
        <v>25</v>
      </c>
      <c r="C29" s="45">
        <v>3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3</v>
      </c>
      <c r="J29" s="45">
        <v>0</v>
      </c>
      <c r="K29" s="45">
        <v>0</v>
      </c>
      <c r="L29" s="45">
        <v>0</v>
      </c>
      <c r="M29" s="45">
        <v>0</v>
      </c>
      <c r="N29" s="46">
        <v>0</v>
      </c>
      <c r="O29" s="47">
        <f>SUM(C29:N29)</f>
        <v>6</v>
      </c>
      <c r="P29" s="94"/>
    </row>
    <row r="30" spans="1:16" s="15" customFormat="1" ht="15" customHeight="1">
      <c r="A30" s="29">
        <v>5120</v>
      </c>
      <c r="B30" s="95" t="s">
        <v>26</v>
      </c>
      <c r="C30" s="45">
        <v>12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12</v>
      </c>
      <c r="J30" s="45">
        <v>0</v>
      </c>
      <c r="K30" s="45">
        <v>0</v>
      </c>
      <c r="L30" s="45">
        <v>0</v>
      </c>
      <c r="M30" s="45">
        <v>0</v>
      </c>
      <c r="N30" s="46">
        <v>0</v>
      </c>
      <c r="O30" s="47">
        <f>SUM(C30:N30)</f>
        <v>24</v>
      </c>
      <c r="P30" s="96"/>
    </row>
    <row r="31" spans="1:19" s="15" customFormat="1" ht="15" customHeight="1">
      <c r="A31" s="29">
        <v>5130</v>
      </c>
      <c r="B31" s="97" t="s">
        <v>69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6">
        <v>0</v>
      </c>
      <c r="O31" s="47">
        <f>SUM(C31:N31)</f>
        <v>0</v>
      </c>
      <c r="P31" s="96"/>
      <c r="R31" s="7"/>
      <c r="S31" s="7"/>
    </row>
    <row r="32" spans="1:19" s="21" customFormat="1" ht="15" customHeight="1" thickBot="1">
      <c r="A32" s="163">
        <v>5180</v>
      </c>
      <c r="B32" s="164" t="s">
        <v>61</v>
      </c>
      <c r="C32" s="165">
        <v>0</v>
      </c>
      <c r="D32" s="165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6">
        <v>0</v>
      </c>
      <c r="O32" s="100">
        <f>SUM(C32:N32)</f>
        <v>0</v>
      </c>
      <c r="P32" s="167"/>
      <c r="R32" s="15"/>
      <c r="S32" s="15"/>
    </row>
    <row r="33" spans="1:16" s="15" customFormat="1" ht="15" customHeight="1" thickTop="1">
      <c r="A33" s="148">
        <v>5100</v>
      </c>
      <c r="B33" s="103" t="s">
        <v>77</v>
      </c>
      <c r="C33" s="59">
        <f aca="true" t="shared" si="5" ref="C33:N33">SUM(C29:C32)</f>
        <v>15</v>
      </c>
      <c r="D33" s="59">
        <f t="shared" si="5"/>
        <v>0</v>
      </c>
      <c r="E33" s="59">
        <f t="shared" si="5"/>
        <v>0</v>
      </c>
      <c r="F33" s="59">
        <f t="shared" si="5"/>
        <v>0</v>
      </c>
      <c r="G33" s="59">
        <f t="shared" si="5"/>
        <v>0</v>
      </c>
      <c r="H33" s="59">
        <f t="shared" si="5"/>
        <v>0</v>
      </c>
      <c r="I33" s="59">
        <f t="shared" si="5"/>
        <v>15</v>
      </c>
      <c r="J33" s="59">
        <f t="shared" si="5"/>
        <v>0</v>
      </c>
      <c r="K33" s="59">
        <f t="shared" si="5"/>
        <v>0</v>
      </c>
      <c r="L33" s="59">
        <f t="shared" si="5"/>
        <v>0</v>
      </c>
      <c r="M33" s="59">
        <f t="shared" si="5"/>
        <v>0</v>
      </c>
      <c r="N33" s="59">
        <f t="shared" si="5"/>
        <v>0</v>
      </c>
      <c r="O33" s="43">
        <f>SUM(O29:O32)</f>
        <v>30</v>
      </c>
      <c r="P33" s="162" t="s">
        <v>102</v>
      </c>
    </row>
    <row r="34" spans="1:16" s="15" customFormat="1" ht="15" customHeight="1">
      <c r="A34" s="176"/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9"/>
      <c r="P34" s="180"/>
    </row>
    <row r="35" spans="1:19" s="15" customFormat="1" ht="15" customHeight="1" thickBot="1">
      <c r="A35" s="160" t="s">
        <v>128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7"/>
      <c r="P35" s="108"/>
      <c r="R35" s="21"/>
      <c r="S35" s="21"/>
    </row>
    <row r="36" spans="1:16" s="15" customFormat="1" ht="15" customHeight="1">
      <c r="A36" s="54">
        <v>6110</v>
      </c>
      <c r="B36" s="54" t="s">
        <v>25</v>
      </c>
      <c r="C36" s="45">
        <v>3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3</v>
      </c>
      <c r="J36" s="45">
        <v>0</v>
      </c>
      <c r="K36" s="45">
        <v>0</v>
      </c>
      <c r="L36" s="45">
        <v>0</v>
      </c>
      <c r="M36" s="45">
        <v>0</v>
      </c>
      <c r="N36" s="46">
        <v>0</v>
      </c>
      <c r="O36" s="47">
        <f>SUM(C36:N36)</f>
        <v>6</v>
      </c>
      <c r="P36" s="94"/>
    </row>
    <row r="37" spans="1:19" s="15" customFormat="1" ht="15" customHeight="1">
      <c r="A37" s="95">
        <v>6120</v>
      </c>
      <c r="B37" s="95" t="s">
        <v>26</v>
      </c>
      <c r="C37" s="45">
        <v>14.5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14.5</v>
      </c>
      <c r="J37" s="45">
        <v>0</v>
      </c>
      <c r="K37" s="45">
        <v>0</v>
      </c>
      <c r="L37" s="45">
        <v>0</v>
      </c>
      <c r="M37" s="45">
        <v>0</v>
      </c>
      <c r="N37" s="46">
        <v>0</v>
      </c>
      <c r="O37" s="47">
        <f>SUM(C37:N37)</f>
        <v>29</v>
      </c>
      <c r="P37" s="96"/>
      <c r="R37" s="7"/>
      <c r="S37" s="7"/>
    </row>
    <row r="38" spans="1:19" s="15" customFormat="1" ht="15" customHeight="1">
      <c r="A38" s="97">
        <v>6130</v>
      </c>
      <c r="B38" s="97" t="s">
        <v>70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6">
        <v>0</v>
      </c>
      <c r="O38" s="47">
        <f>SUM(C38:N38)</f>
        <v>0</v>
      </c>
      <c r="P38" s="96"/>
      <c r="R38" s="22"/>
      <c r="S38" s="22"/>
    </row>
    <row r="39" spans="1:16" s="21" customFormat="1" ht="15" customHeight="1">
      <c r="A39" s="97">
        <v>6180</v>
      </c>
      <c r="B39" s="95" t="s">
        <v>78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6">
        <v>0</v>
      </c>
      <c r="O39" s="47">
        <f>SUM(C39:N39)</f>
        <v>0</v>
      </c>
      <c r="P39" s="96"/>
    </row>
    <row r="40" spans="1:19" s="15" customFormat="1" ht="15" customHeight="1">
      <c r="A40" s="149">
        <v>6190</v>
      </c>
      <c r="B40" s="149" t="s">
        <v>76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1">
        <v>0</v>
      </c>
      <c r="O40" s="52">
        <f>SUM(C40:N40)</f>
        <v>0</v>
      </c>
      <c r="P40" s="93"/>
      <c r="R40" s="21"/>
      <c r="S40" s="21"/>
    </row>
    <row r="41" spans="1:19" s="15" customFormat="1" ht="15" customHeight="1">
      <c r="A41" s="58">
        <v>6100</v>
      </c>
      <c r="B41" s="103" t="s">
        <v>79</v>
      </c>
      <c r="C41" s="41">
        <f aca="true" t="shared" si="6" ref="C41:O41">SUM(C36:C40)</f>
        <v>17.5</v>
      </c>
      <c r="D41" s="41">
        <f t="shared" si="6"/>
        <v>0</v>
      </c>
      <c r="E41" s="41">
        <f t="shared" si="6"/>
        <v>0</v>
      </c>
      <c r="F41" s="41">
        <f t="shared" si="6"/>
        <v>0</v>
      </c>
      <c r="G41" s="41">
        <f t="shared" si="6"/>
        <v>0</v>
      </c>
      <c r="H41" s="41">
        <f t="shared" si="6"/>
        <v>0</v>
      </c>
      <c r="I41" s="41">
        <f t="shared" si="6"/>
        <v>17.5</v>
      </c>
      <c r="J41" s="41">
        <f t="shared" si="6"/>
        <v>0</v>
      </c>
      <c r="K41" s="41">
        <f t="shared" si="6"/>
        <v>0</v>
      </c>
      <c r="L41" s="41">
        <f t="shared" si="6"/>
        <v>0</v>
      </c>
      <c r="M41" s="41">
        <f t="shared" si="6"/>
        <v>0</v>
      </c>
      <c r="N41" s="42">
        <f t="shared" si="6"/>
        <v>0</v>
      </c>
      <c r="O41" s="43">
        <f t="shared" si="6"/>
        <v>35</v>
      </c>
      <c r="P41" s="132"/>
      <c r="R41" s="21"/>
      <c r="S41" s="21"/>
    </row>
    <row r="42" spans="1:19" s="7" customFormat="1" ht="9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10"/>
      <c r="O42" s="111"/>
      <c r="P42" s="94"/>
      <c r="R42" s="21"/>
      <c r="S42" s="21"/>
    </row>
    <row r="43" spans="1:19" s="22" customFormat="1" ht="15" customHeight="1">
      <c r="A43" s="150">
        <v>6210</v>
      </c>
      <c r="B43" s="112" t="s">
        <v>73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1</v>
      </c>
      <c r="J43" s="45">
        <v>0</v>
      </c>
      <c r="K43" s="45">
        <v>0</v>
      </c>
      <c r="L43" s="45">
        <v>0</v>
      </c>
      <c r="M43" s="45">
        <v>0</v>
      </c>
      <c r="N43" s="46">
        <v>0</v>
      </c>
      <c r="O43" s="47">
        <f aca="true" t="shared" si="7" ref="O43:O48">SUM(C43:N43)</f>
        <v>1</v>
      </c>
      <c r="P43" s="94"/>
      <c r="R43" s="21"/>
      <c r="S43" s="21"/>
    </row>
    <row r="44" spans="1:19" s="21" customFormat="1" ht="15" customHeight="1">
      <c r="A44" s="151">
        <v>6215</v>
      </c>
      <c r="B44" s="113" t="s">
        <v>72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6">
        <v>0</v>
      </c>
      <c r="O44" s="47">
        <f t="shared" si="7"/>
        <v>0</v>
      </c>
      <c r="P44" s="96"/>
      <c r="R44" s="15"/>
      <c r="S44" s="15"/>
    </row>
    <row r="45" spans="1:19" s="21" customFormat="1" ht="15" customHeight="1">
      <c r="A45" s="152">
        <v>6220</v>
      </c>
      <c r="B45" s="113" t="s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6">
        <v>0</v>
      </c>
      <c r="O45" s="47">
        <f t="shared" si="7"/>
        <v>0</v>
      </c>
      <c r="P45" s="96"/>
      <c r="R45" s="7"/>
      <c r="S45" s="7"/>
    </row>
    <row r="46" spans="1:16" s="21" customFormat="1" ht="15" customHeight="1">
      <c r="A46" s="153">
        <v>6230</v>
      </c>
      <c r="B46" s="113" t="s">
        <v>62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6">
        <v>0</v>
      </c>
      <c r="O46" s="47">
        <f t="shared" si="7"/>
        <v>0</v>
      </c>
      <c r="P46" s="96"/>
    </row>
    <row r="47" spans="1:19" s="21" customFormat="1" ht="15" customHeight="1">
      <c r="A47" s="154">
        <v>6240</v>
      </c>
      <c r="B47" s="113" t="s">
        <v>71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6">
        <v>0</v>
      </c>
      <c r="O47" s="47">
        <f t="shared" si="7"/>
        <v>0</v>
      </c>
      <c r="P47" s="96"/>
      <c r="R47" s="22"/>
      <c r="S47" s="22"/>
    </row>
    <row r="48" spans="1:19" s="21" customFormat="1" ht="15" customHeight="1">
      <c r="A48" s="155">
        <v>6250</v>
      </c>
      <c r="B48" s="115" t="s">
        <v>1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6">
        <v>0</v>
      </c>
      <c r="O48" s="47">
        <f t="shared" si="7"/>
        <v>0</v>
      </c>
      <c r="P48" s="93"/>
      <c r="R48" s="15"/>
      <c r="S48" s="15"/>
    </row>
    <row r="49" spans="1:19" s="15" customFormat="1" ht="15" customHeight="1">
      <c r="A49" s="58">
        <v>6200</v>
      </c>
      <c r="B49" s="121" t="s">
        <v>80</v>
      </c>
      <c r="C49" s="41">
        <f aca="true" t="shared" si="8" ref="C49:N49">SUM(C43:C48)</f>
        <v>0</v>
      </c>
      <c r="D49" s="41">
        <f t="shared" si="8"/>
        <v>0</v>
      </c>
      <c r="E49" s="41">
        <f t="shared" si="8"/>
        <v>0</v>
      </c>
      <c r="F49" s="41">
        <f t="shared" si="8"/>
        <v>0</v>
      </c>
      <c r="G49" s="41">
        <f t="shared" si="8"/>
        <v>0</v>
      </c>
      <c r="H49" s="41">
        <f t="shared" si="8"/>
        <v>0</v>
      </c>
      <c r="I49" s="41">
        <f t="shared" si="8"/>
        <v>1</v>
      </c>
      <c r="J49" s="41">
        <f t="shared" si="8"/>
        <v>0</v>
      </c>
      <c r="K49" s="41">
        <f t="shared" si="8"/>
        <v>0</v>
      </c>
      <c r="L49" s="41">
        <f t="shared" si="8"/>
        <v>0</v>
      </c>
      <c r="M49" s="41">
        <f t="shared" si="8"/>
        <v>0</v>
      </c>
      <c r="N49" s="42">
        <f t="shared" si="8"/>
        <v>0</v>
      </c>
      <c r="O49" s="43">
        <f>SUM(O43:O48)</f>
        <v>1</v>
      </c>
      <c r="P49" s="132"/>
      <c r="R49" s="7"/>
      <c r="S49" s="7"/>
    </row>
    <row r="50" spans="1:19" s="7" customFormat="1" ht="9.75" customHeight="1">
      <c r="A50" s="109"/>
      <c r="B50" s="109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110"/>
      <c r="O50" s="111"/>
      <c r="P50" s="94"/>
      <c r="R50" s="22"/>
      <c r="S50" s="22"/>
    </row>
    <row r="51" spans="1:19" s="21" customFormat="1" ht="15" customHeight="1">
      <c r="A51" s="154">
        <v>6310</v>
      </c>
      <c r="B51" s="113" t="s">
        <v>74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1</v>
      </c>
      <c r="J51" s="45">
        <v>0</v>
      </c>
      <c r="K51" s="45">
        <v>0</v>
      </c>
      <c r="L51" s="45">
        <v>0</v>
      </c>
      <c r="M51" s="45">
        <v>0</v>
      </c>
      <c r="N51" s="46">
        <v>0</v>
      </c>
      <c r="O51" s="47">
        <f>SUM(C51:N51)</f>
        <v>1</v>
      </c>
      <c r="P51" s="96"/>
      <c r="R51" s="15"/>
      <c r="S51" s="15"/>
    </row>
    <row r="52" spans="1:19" s="22" customFormat="1" ht="15" customHeight="1">
      <c r="A52" s="155">
        <v>6320</v>
      </c>
      <c r="B52" s="115" t="s">
        <v>60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1">
        <v>0</v>
      </c>
      <c r="O52" s="52">
        <f>SUM(C52:N52)</f>
        <v>0</v>
      </c>
      <c r="P52" s="93"/>
      <c r="R52" s="7"/>
      <c r="S52" s="7"/>
    </row>
    <row r="53" spans="1:19" s="15" customFormat="1" ht="15" customHeight="1">
      <c r="A53" s="58">
        <v>6300</v>
      </c>
      <c r="B53" s="121" t="s">
        <v>107</v>
      </c>
      <c r="C53" s="59">
        <f aca="true" t="shared" si="9" ref="C53:N53">SUM(C51:C52)</f>
        <v>0</v>
      </c>
      <c r="D53" s="59">
        <f t="shared" si="9"/>
        <v>0</v>
      </c>
      <c r="E53" s="59">
        <f t="shared" si="9"/>
        <v>0</v>
      </c>
      <c r="F53" s="59">
        <f t="shared" si="9"/>
        <v>0</v>
      </c>
      <c r="G53" s="59">
        <f t="shared" si="9"/>
        <v>0</v>
      </c>
      <c r="H53" s="59">
        <f t="shared" si="9"/>
        <v>0</v>
      </c>
      <c r="I53" s="59">
        <f t="shared" si="9"/>
        <v>1</v>
      </c>
      <c r="J53" s="59">
        <f t="shared" si="9"/>
        <v>0</v>
      </c>
      <c r="K53" s="59">
        <f t="shared" si="9"/>
        <v>0</v>
      </c>
      <c r="L53" s="59">
        <f t="shared" si="9"/>
        <v>0</v>
      </c>
      <c r="M53" s="59">
        <f t="shared" si="9"/>
        <v>0</v>
      </c>
      <c r="N53" s="116">
        <f t="shared" si="9"/>
        <v>0</v>
      </c>
      <c r="O53" s="43">
        <f>SUM(O51:O52)</f>
        <v>1</v>
      </c>
      <c r="P53" s="132"/>
      <c r="R53" s="22"/>
      <c r="S53" s="22"/>
    </row>
    <row r="54" spans="1:19" s="7" customFormat="1" ht="9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110"/>
      <c r="O54" s="111"/>
      <c r="P54" s="94"/>
      <c r="R54" s="21"/>
      <c r="S54" s="21"/>
    </row>
    <row r="55" spans="1:19" s="22" customFormat="1" ht="15" customHeight="1">
      <c r="A55" s="156">
        <v>6410</v>
      </c>
      <c r="B55" s="89" t="s">
        <v>2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1</v>
      </c>
      <c r="J55" s="50">
        <v>0</v>
      </c>
      <c r="K55" s="50">
        <v>0</v>
      </c>
      <c r="L55" s="50">
        <v>0</v>
      </c>
      <c r="M55" s="50">
        <v>0</v>
      </c>
      <c r="N55" s="51">
        <v>0</v>
      </c>
      <c r="O55" s="52">
        <f>SUM(C55:N55)</f>
        <v>1</v>
      </c>
      <c r="P55" s="117"/>
      <c r="R55" s="21"/>
      <c r="S55" s="21"/>
    </row>
    <row r="56" spans="1:16" s="15" customFormat="1" ht="15" customHeight="1">
      <c r="A56" s="58">
        <v>6400</v>
      </c>
      <c r="B56" s="121" t="s">
        <v>81</v>
      </c>
      <c r="C56" s="59">
        <f aca="true" t="shared" si="10" ref="C56:N56">C55</f>
        <v>0</v>
      </c>
      <c r="D56" s="59">
        <f t="shared" si="10"/>
        <v>0</v>
      </c>
      <c r="E56" s="59">
        <f t="shared" si="10"/>
        <v>0</v>
      </c>
      <c r="F56" s="59">
        <f t="shared" si="10"/>
        <v>0</v>
      </c>
      <c r="G56" s="59">
        <f t="shared" si="10"/>
        <v>0</v>
      </c>
      <c r="H56" s="59">
        <f t="shared" si="10"/>
        <v>0</v>
      </c>
      <c r="I56" s="59">
        <f t="shared" si="10"/>
        <v>1</v>
      </c>
      <c r="J56" s="59">
        <f t="shared" si="10"/>
        <v>0</v>
      </c>
      <c r="K56" s="59">
        <f t="shared" si="10"/>
        <v>0</v>
      </c>
      <c r="L56" s="59">
        <f t="shared" si="10"/>
        <v>0</v>
      </c>
      <c r="M56" s="59">
        <f t="shared" si="10"/>
        <v>0</v>
      </c>
      <c r="N56" s="116">
        <f t="shared" si="10"/>
        <v>0</v>
      </c>
      <c r="O56" s="43">
        <f>O55</f>
        <v>1</v>
      </c>
      <c r="P56" s="132"/>
    </row>
    <row r="57" spans="1:16" s="7" customFormat="1" ht="15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8"/>
      <c r="O57" s="189"/>
      <c r="P57" s="190"/>
    </row>
    <row r="58" spans="1:16" s="22" customFormat="1" ht="15" customHeight="1">
      <c r="A58" s="157">
        <v>6530</v>
      </c>
      <c r="B58" s="112" t="s">
        <v>3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6">
        <v>0</v>
      </c>
      <c r="O58" s="47">
        <f>SUM(C58:N58)</f>
        <v>0</v>
      </c>
      <c r="P58" s="119"/>
    </row>
    <row r="59" spans="1:19" s="21" customFormat="1" ht="15" customHeight="1">
      <c r="A59" s="154">
        <v>6540</v>
      </c>
      <c r="B59" s="113" t="s">
        <v>4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6">
        <v>0</v>
      </c>
      <c r="O59" s="47">
        <f>SUM(C59:N59)</f>
        <v>0</v>
      </c>
      <c r="P59" s="120"/>
      <c r="R59" s="22"/>
      <c r="S59" s="22"/>
    </row>
    <row r="60" spans="1:16" s="21" customFormat="1" ht="15" customHeight="1">
      <c r="A60" s="155">
        <v>6545</v>
      </c>
      <c r="B60" s="115" t="s">
        <v>5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1">
        <v>0</v>
      </c>
      <c r="O60" s="52">
        <f>SUM(C60:N60)</f>
        <v>0</v>
      </c>
      <c r="P60" s="117"/>
    </row>
    <row r="61" spans="1:16" s="15" customFormat="1" ht="15" customHeight="1">
      <c r="A61" s="58">
        <v>6500</v>
      </c>
      <c r="B61" s="121" t="s">
        <v>86</v>
      </c>
      <c r="C61" s="59">
        <f aca="true" t="shared" si="11" ref="C61:N61">SUM(C58:C60)</f>
        <v>0</v>
      </c>
      <c r="D61" s="59">
        <f t="shared" si="11"/>
        <v>0</v>
      </c>
      <c r="E61" s="59">
        <f t="shared" si="11"/>
        <v>0</v>
      </c>
      <c r="F61" s="59">
        <f t="shared" si="11"/>
        <v>0</v>
      </c>
      <c r="G61" s="59">
        <f t="shared" si="11"/>
        <v>0</v>
      </c>
      <c r="H61" s="59">
        <f t="shared" si="11"/>
        <v>0</v>
      </c>
      <c r="I61" s="59">
        <f t="shared" si="11"/>
        <v>0</v>
      </c>
      <c r="J61" s="59">
        <f t="shared" si="11"/>
        <v>0</v>
      </c>
      <c r="K61" s="59">
        <f t="shared" si="11"/>
        <v>0</v>
      </c>
      <c r="L61" s="59">
        <f t="shared" si="11"/>
        <v>0</v>
      </c>
      <c r="M61" s="59">
        <f t="shared" si="11"/>
        <v>0</v>
      </c>
      <c r="N61" s="116">
        <f t="shared" si="11"/>
        <v>0</v>
      </c>
      <c r="O61" s="43">
        <f>SUM(O58:O60)</f>
        <v>0</v>
      </c>
      <c r="P61" s="132"/>
    </row>
    <row r="62" spans="1:16" s="7" customFormat="1" ht="9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10"/>
      <c r="O62" s="111"/>
      <c r="P62" s="94"/>
    </row>
    <row r="63" spans="1:16" s="22" customFormat="1" ht="15" customHeight="1">
      <c r="A63" s="150">
        <v>6610</v>
      </c>
      <c r="B63" s="112" t="s">
        <v>6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1</v>
      </c>
      <c r="J63" s="45">
        <v>0</v>
      </c>
      <c r="K63" s="45">
        <v>0</v>
      </c>
      <c r="L63" s="45">
        <v>0</v>
      </c>
      <c r="M63" s="45">
        <v>0</v>
      </c>
      <c r="N63" s="46">
        <v>0</v>
      </c>
      <c r="O63" s="47">
        <f>SUM(C63:N63)</f>
        <v>1</v>
      </c>
      <c r="P63" s="94"/>
    </row>
    <row r="64" spans="1:19" s="22" customFormat="1" ht="15" customHeight="1">
      <c r="A64" s="150">
        <v>6611</v>
      </c>
      <c r="B64" s="112" t="s">
        <v>23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6">
        <v>0</v>
      </c>
      <c r="O64" s="47">
        <f>SUM(C64:N64)</f>
        <v>0</v>
      </c>
      <c r="P64" s="96"/>
      <c r="R64" s="21"/>
      <c r="S64" s="21"/>
    </row>
    <row r="65" spans="1:19" s="21" customFormat="1" ht="15" customHeight="1">
      <c r="A65" s="158">
        <v>6620</v>
      </c>
      <c r="B65" s="115" t="s">
        <v>7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1">
        <v>0</v>
      </c>
      <c r="O65" s="52">
        <f>SUM(C65:N65)</f>
        <v>0</v>
      </c>
      <c r="P65" s="93"/>
      <c r="R65" s="15"/>
      <c r="S65" s="15"/>
    </row>
    <row r="66" spans="1:16" s="15" customFormat="1" ht="15" customHeight="1">
      <c r="A66" s="58">
        <v>6600</v>
      </c>
      <c r="B66" s="121" t="s">
        <v>85</v>
      </c>
      <c r="C66" s="59">
        <f aca="true" t="shared" si="12" ref="C66:N66">SUM(C63:C65)</f>
        <v>0</v>
      </c>
      <c r="D66" s="59">
        <f t="shared" si="12"/>
        <v>0</v>
      </c>
      <c r="E66" s="59">
        <f t="shared" si="12"/>
        <v>0</v>
      </c>
      <c r="F66" s="59">
        <f t="shared" si="12"/>
        <v>0</v>
      </c>
      <c r="G66" s="59">
        <f t="shared" si="12"/>
        <v>0</v>
      </c>
      <c r="H66" s="59">
        <f t="shared" si="12"/>
        <v>0</v>
      </c>
      <c r="I66" s="59">
        <f t="shared" si="12"/>
        <v>1</v>
      </c>
      <c r="J66" s="59">
        <f t="shared" si="12"/>
        <v>0</v>
      </c>
      <c r="K66" s="59">
        <f t="shared" si="12"/>
        <v>0</v>
      </c>
      <c r="L66" s="59">
        <f t="shared" si="12"/>
        <v>0</v>
      </c>
      <c r="M66" s="59">
        <f t="shared" si="12"/>
        <v>0</v>
      </c>
      <c r="N66" s="116">
        <f t="shared" si="12"/>
        <v>0</v>
      </c>
      <c r="O66" s="43">
        <f>SUM(O63:O65)</f>
        <v>1</v>
      </c>
      <c r="P66" s="132"/>
    </row>
    <row r="67" spans="1:16" s="7" customFormat="1" ht="9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110"/>
      <c r="O67" s="111"/>
      <c r="P67" s="94"/>
    </row>
    <row r="68" spans="1:19" s="22" customFormat="1" ht="15" customHeight="1">
      <c r="A68" s="157">
        <v>6710</v>
      </c>
      <c r="B68" s="112" t="s">
        <v>108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1</v>
      </c>
      <c r="J68" s="45">
        <v>0</v>
      </c>
      <c r="K68" s="45">
        <v>0</v>
      </c>
      <c r="L68" s="45">
        <v>0</v>
      </c>
      <c r="M68" s="45">
        <v>0</v>
      </c>
      <c r="N68" s="46">
        <v>0</v>
      </c>
      <c r="O68" s="47">
        <f>SUM(C68:N68)</f>
        <v>1</v>
      </c>
      <c r="P68" s="94"/>
      <c r="R68" s="15"/>
      <c r="S68" s="15"/>
    </row>
    <row r="69" spans="1:19" s="21" customFormat="1" ht="15" customHeight="1">
      <c r="A69" s="155">
        <v>6720</v>
      </c>
      <c r="B69" s="115" t="s">
        <v>8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1">
        <v>0</v>
      </c>
      <c r="O69" s="52">
        <f>SUM(C69:N69)</f>
        <v>0</v>
      </c>
      <c r="P69" s="93"/>
      <c r="R69" s="15"/>
      <c r="S69" s="15"/>
    </row>
    <row r="70" spans="1:16" s="15" customFormat="1" ht="15" customHeight="1">
      <c r="A70" s="58">
        <v>6700</v>
      </c>
      <c r="B70" s="121" t="s">
        <v>83</v>
      </c>
      <c r="C70" s="59">
        <f aca="true" t="shared" si="13" ref="C70:N70">SUM(C68:C69)</f>
        <v>0</v>
      </c>
      <c r="D70" s="59">
        <f t="shared" si="13"/>
        <v>0</v>
      </c>
      <c r="E70" s="59">
        <f t="shared" si="13"/>
        <v>0</v>
      </c>
      <c r="F70" s="59">
        <f t="shared" si="13"/>
        <v>0</v>
      </c>
      <c r="G70" s="59">
        <f t="shared" si="13"/>
        <v>0</v>
      </c>
      <c r="H70" s="59">
        <f t="shared" si="13"/>
        <v>0</v>
      </c>
      <c r="I70" s="59">
        <f t="shared" si="13"/>
        <v>1</v>
      </c>
      <c r="J70" s="59">
        <f t="shared" si="13"/>
        <v>0</v>
      </c>
      <c r="K70" s="59">
        <f t="shared" si="13"/>
        <v>0</v>
      </c>
      <c r="L70" s="59">
        <f t="shared" si="13"/>
        <v>0</v>
      </c>
      <c r="M70" s="59">
        <f t="shared" si="13"/>
        <v>0</v>
      </c>
      <c r="N70" s="116">
        <f t="shared" si="13"/>
        <v>0</v>
      </c>
      <c r="O70" s="43">
        <f>SUM(O68:O69)</f>
        <v>1</v>
      </c>
      <c r="P70" s="132"/>
    </row>
    <row r="71" spans="1:16" s="15" customFormat="1" ht="9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110"/>
      <c r="O71" s="111"/>
      <c r="P71" s="94"/>
    </row>
    <row r="72" spans="1:19" s="7" customFormat="1" ht="15" customHeight="1">
      <c r="A72" s="157">
        <v>7110</v>
      </c>
      <c r="B72" s="112" t="s">
        <v>57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6">
        <v>0</v>
      </c>
      <c r="O72" s="47">
        <f>SUM(C72:N72)</f>
        <v>0</v>
      </c>
      <c r="P72" s="94"/>
      <c r="R72" s="15"/>
      <c r="S72" s="15"/>
    </row>
    <row r="73" spans="1:19" s="7" customFormat="1" ht="15" customHeight="1">
      <c r="A73" s="156">
        <v>7120</v>
      </c>
      <c r="B73" s="89" t="s">
        <v>84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1">
        <v>0</v>
      </c>
      <c r="O73" s="52">
        <f>SUM(C73:N73)</f>
        <v>0</v>
      </c>
      <c r="P73" s="93"/>
      <c r="R73" s="15"/>
      <c r="S73" s="15"/>
    </row>
    <row r="74" spans="1:19" s="15" customFormat="1" ht="15" customHeight="1">
      <c r="A74" s="58">
        <v>7100</v>
      </c>
      <c r="B74" s="103" t="s">
        <v>82</v>
      </c>
      <c r="C74" s="59">
        <f aca="true" t="shared" si="14" ref="C74:N74">SUM(C72:C73)</f>
        <v>0</v>
      </c>
      <c r="D74" s="59">
        <f t="shared" si="14"/>
        <v>0</v>
      </c>
      <c r="E74" s="59">
        <f t="shared" si="14"/>
        <v>0</v>
      </c>
      <c r="F74" s="59">
        <f t="shared" si="14"/>
        <v>0</v>
      </c>
      <c r="G74" s="59">
        <f t="shared" si="14"/>
        <v>0</v>
      </c>
      <c r="H74" s="59">
        <f t="shared" si="14"/>
        <v>0</v>
      </c>
      <c r="I74" s="59">
        <f t="shared" si="14"/>
        <v>0</v>
      </c>
      <c r="J74" s="59">
        <f t="shared" si="14"/>
        <v>0</v>
      </c>
      <c r="K74" s="59">
        <f t="shared" si="14"/>
        <v>0</v>
      </c>
      <c r="L74" s="59">
        <f t="shared" si="14"/>
        <v>0</v>
      </c>
      <c r="M74" s="59">
        <f t="shared" si="14"/>
        <v>0</v>
      </c>
      <c r="N74" s="116">
        <f t="shared" si="14"/>
        <v>0</v>
      </c>
      <c r="O74" s="43">
        <f>SUM(O72:O73)</f>
        <v>0</v>
      </c>
      <c r="P74" s="132"/>
      <c r="R74" s="7"/>
      <c r="S74" s="7"/>
    </row>
    <row r="75" spans="1:19" s="15" customFormat="1" ht="9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110"/>
      <c r="O75" s="111"/>
      <c r="P75" s="94"/>
      <c r="R75" s="7"/>
      <c r="S75" s="7"/>
    </row>
    <row r="76" spans="1:19" s="15" customFormat="1" ht="15" customHeight="1">
      <c r="A76" s="157">
        <v>7210</v>
      </c>
      <c r="B76" s="112" t="s">
        <v>87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6">
        <v>0</v>
      </c>
      <c r="O76" s="47">
        <f>SUM(C76:N76)</f>
        <v>0</v>
      </c>
      <c r="P76" s="94"/>
      <c r="R76" s="7"/>
      <c r="S76" s="7"/>
    </row>
    <row r="77" spans="1:19" s="15" customFormat="1" ht="15" customHeight="1">
      <c r="A77" s="156">
        <v>7220</v>
      </c>
      <c r="B77" s="89" t="s">
        <v>88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1">
        <v>0</v>
      </c>
      <c r="O77" s="52">
        <f>SUM(C77:N77)</f>
        <v>0</v>
      </c>
      <c r="P77" s="93"/>
      <c r="R77" s="7"/>
      <c r="S77" s="7"/>
    </row>
    <row r="78" spans="1:16" s="15" customFormat="1" ht="15" customHeight="1">
      <c r="A78" s="58">
        <v>7200</v>
      </c>
      <c r="B78" s="103" t="s">
        <v>105</v>
      </c>
      <c r="C78" s="59">
        <f aca="true" t="shared" si="15" ref="C78:N78">SUM(C76:C77)</f>
        <v>0</v>
      </c>
      <c r="D78" s="59">
        <f t="shared" si="15"/>
        <v>0</v>
      </c>
      <c r="E78" s="59">
        <f t="shared" si="15"/>
        <v>0</v>
      </c>
      <c r="F78" s="59">
        <f t="shared" si="15"/>
        <v>0</v>
      </c>
      <c r="G78" s="59">
        <f t="shared" si="15"/>
        <v>0</v>
      </c>
      <c r="H78" s="59">
        <f t="shared" si="15"/>
        <v>0</v>
      </c>
      <c r="I78" s="59">
        <f t="shared" si="15"/>
        <v>0</v>
      </c>
      <c r="J78" s="59">
        <f t="shared" si="15"/>
        <v>0</v>
      </c>
      <c r="K78" s="59">
        <f t="shared" si="15"/>
        <v>0</v>
      </c>
      <c r="L78" s="59">
        <f t="shared" si="15"/>
        <v>0</v>
      </c>
      <c r="M78" s="59">
        <f t="shared" si="15"/>
        <v>0</v>
      </c>
      <c r="N78" s="116">
        <f t="shared" si="15"/>
        <v>0</v>
      </c>
      <c r="O78" s="43">
        <f>SUM(O76:O77)</f>
        <v>0</v>
      </c>
      <c r="P78" s="132"/>
    </row>
    <row r="79" spans="1:16" s="15" customFormat="1" ht="3.75" customHeight="1" thickBot="1">
      <c r="A79" s="159"/>
      <c r="B79" s="109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114"/>
      <c r="P79" s="118"/>
    </row>
    <row r="80" spans="1:16" s="7" customFormat="1" ht="15" customHeight="1" thickTop="1">
      <c r="A80" s="58"/>
      <c r="B80" s="76" t="s">
        <v>91</v>
      </c>
      <c r="C80" s="124">
        <f aca="true" t="shared" si="16" ref="C80:O80">SUM(C41+C49+C53+C56+C61+C66+C70+C74+C78)</f>
        <v>17.5</v>
      </c>
      <c r="D80" s="124">
        <f t="shared" si="16"/>
        <v>0</v>
      </c>
      <c r="E80" s="124">
        <f t="shared" si="16"/>
        <v>0</v>
      </c>
      <c r="F80" s="124">
        <f t="shared" si="16"/>
        <v>0</v>
      </c>
      <c r="G80" s="124">
        <f t="shared" si="16"/>
        <v>0</v>
      </c>
      <c r="H80" s="124">
        <f t="shared" si="16"/>
        <v>0</v>
      </c>
      <c r="I80" s="124">
        <f t="shared" si="16"/>
        <v>22.5</v>
      </c>
      <c r="J80" s="124">
        <f t="shared" si="16"/>
        <v>0</v>
      </c>
      <c r="K80" s="124">
        <f t="shared" si="16"/>
        <v>0</v>
      </c>
      <c r="L80" s="124">
        <f t="shared" si="16"/>
        <v>0</v>
      </c>
      <c r="M80" s="124">
        <f t="shared" si="16"/>
        <v>0</v>
      </c>
      <c r="N80" s="102">
        <f t="shared" si="16"/>
        <v>0</v>
      </c>
      <c r="O80" s="102">
        <f t="shared" si="16"/>
        <v>40</v>
      </c>
      <c r="P80" s="125"/>
    </row>
    <row r="81" spans="1:16" s="15" customFormat="1" ht="15" customHeight="1">
      <c r="A81" s="142"/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6"/>
      <c r="O81" s="127"/>
      <c r="P81" s="64"/>
    </row>
    <row r="82" spans="1:16" s="15" customFormat="1" ht="15" customHeight="1" thickBot="1">
      <c r="A82" s="160" t="s">
        <v>55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28"/>
      <c r="O82" s="129"/>
      <c r="P82" s="130"/>
    </row>
    <row r="83" spans="1:16" s="7" customFormat="1" ht="9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110"/>
      <c r="O83" s="111"/>
      <c r="P83" s="94"/>
    </row>
    <row r="84" spans="1:16" s="22" customFormat="1" ht="15" customHeight="1">
      <c r="A84" s="157">
        <v>6330</v>
      </c>
      <c r="B84" s="112" t="s">
        <v>48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6">
        <v>0</v>
      </c>
      <c r="O84" s="47">
        <f>SUM(C84:N84)</f>
        <v>0</v>
      </c>
      <c r="P84" s="119"/>
    </row>
    <row r="85" spans="1:19" s="15" customFormat="1" ht="15" customHeight="1">
      <c r="A85" s="157">
        <v>6335</v>
      </c>
      <c r="B85" s="112" t="s">
        <v>109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6">
        <v>0</v>
      </c>
      <c r="O85" s="47">
        <f>SUM(C85:N85)</f>
        <v>0</v>
      </c>
      <c r="P85" s="94"/>
      <c r="R85" s="21"/>
      <c r="S85" s="21"/>
    </row>
    <row r="86" spans="1:19" s="15" customFormat="1" ht="15" customHeight="1">
      <c r="A86" s="156">
        <v>6340</v>
      </c>
      <c r="B86" s="89" t="s">
        <v>75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1">
        <v>0</v>
      </c>
      <c r="O86" s="52">
        <f>SUM(C86:N86)</f>
        <v>0</v>
      </c>
      <c r="P86" s="93"/>
      <c r="R86" s="21"/>
      <c r="S86" s="21"/>
    </row>
    <row r="87" spans="1:19" s="15" customFormat="1" ht="15" customHeight="1">
      <c r="A87" s="58">
        <v>6300</v>
      </c>
      <c r="B87" s="121" t="s">
        <v>107</v>
      </c>
      <c r="C87" s="59">
        <f aca="true" t="shared" si="17" ref="C87:O87">SUM(C84:C86)</f>
        <v>0</v>
      </c>
      <c r="D87" s="59">
        <f t="shared" si="17"/>
        <v>0</v>
      </c>
      <c r="E87" s="59">
        <f t="shared" si="17"/>
        <v>0</v>
      </c>
      <c r="F87" s="59">
        <f t="shared" si="17"/>
        <v>0</v>
      </c>
      <c r="G87" s="59">
        <f t="shared" si="17"/>
        <v>0</v>
      </c>
      <c r="H87" s="59">
        <f t="shared" si="17"/>
        <v>0</v>
      </c>
      <c r="I87" s="59">
        <f t="shared" si="17"/>
        <v>0</v>
      </c>
      <c r="J87" s="59">
        <f t="shared" si="17"/>
        <v>0</v>
      </c>
      <c r="K87" s="59">
        <f t="shared" si="17"/>
        <v>0</v>
      </c>
      <c r="L87" s="59">
        <f t="shared" si="17"/>
        <v>0</v>
      </c>
      <c r="M87" s="59">
        <f t="shared" si="17"/>
        <v>0</v>
      </c>
      <c r="N87" s="42">
        <f t="shared" si="17"/>
        <v>0</v>
      </c>
      <c r="O87" s="43">
        <f t="shared" si="17"/>
        <v>0</v>
      </c>
      <c r="P87" s="132"/>
      <c r="R87" s="21"/>
      <c r="S87" s="21"/>
    </row>
    <row r="88" spans="1:19" s="7" customFormat="1" ht="9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110"/>
      <c r="O88" s="111"/>
      <c r="P88" s="94"/>
      <c r="R88" s="21"/>
      <c r="S88" s="21"/>
    </row>
    <row r="89" spans="1:19" s="22" customFormat="1" ht="15" customHeight="1">
      <c r="A89" s="157">
        <v>6510</v>
      </c>
      <c r="B89" s="112" t="s">
        <v>9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1</v>
      </c>
      <c r="J89" s="45">
        <v>0</v>
      </c>
      <c r="K89" s="45">
        <v>0</v>
      </c>
      <c r="L89" s="45">
        <v>0</v>
      </c>
      <c r="M89" s="45">
        <v>0</v>
      </c>
      <c r="N89" s="46">
        <v>0</v>
      </c>
      <c r="O89" s="47">
        <f>SUM(C89:N89)</f>
        <v>1</v>
      </c>
      <c r="P89" s="94"/>
      <c r="R89" s="21"/>
      <c r="S89" s="21"/>
    </row>
    <row r="90" spans="1:16" s="21" customFormat="1" ht="15" customHeight="1">
      <c r="A90" s="154">
        <v>6520</v>
      </c>
      <c r="B90" s="113" t="s">
        <v>10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6">
        <v>0</v>
      </c>
      <c r="O90" s="47">
        <f aca="true" t="shared" si="18" ref="O90:O97">SUM(C90:N90)</f>
        <v>0</v>
      </c>
      <c r="P90" s="96"/>
    </row>
    <row r="91" spans="1:16" s="21" customFormat="1" ht="15" customHeight="1">
      <c r="A91" s="154">
        <v>6521</v>
      </c>
      <c r="B91" s="113" t="s">
        <v>28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6">
        <v>0</v>
      </c>
      <c r="O91" s="47">
        <f t="shared" si="18"/>
        <v>0</v>
      </c>
      <c r="P91" s="96"/>
    </row>
    <row r="92" spans="1:16" s="21" customFormat="1" ht="15" customHeight="1">
      <c r="A92" s="154">
        <v>6530</v>
      </c>
      <c r="B92" s="113" t="s">
        <v>63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6">
        <v>0</v>
      </c>
      <c r="O92" s="47">
        <f t="shared" si="18"/>
        <v>0</v>
      </c>
      <c r="P92" s="96"/>
    </row>
    <row r="93" spans="1:16" s="21" customFormat="1" ht="15" customHeight="1">
      <c r="A93" s="154">
        <v>6540</v>
      </c>
      <c r="B93" s="113" t="s">
        <v>11</v>
      </c>
      <c r="C93" s="131">
        <v>0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45">
        <v>0</v>
      </c>
      <c r="M93" s="45">
        <v>0</v>
      </c>
      <c r="N93" s="46">
        <v>0</v>
      </c>
      <c r="O93" s="47">
        <f t="shared" si="18"/>
        <v>0</v>
      </c>
      <c r="P93" s="96"/>
    </row>
    <row r="94" spans="1:19" s="21" customFormat="1" ht="15" customHeight="1">
      <c r="A94" s="154">
        <v>6550</v>
      </c>
      <c r="B94" s="113" t="s">
        <v>29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6">
        <v>0</v>
      </c>
      <c r="O94" s="47">
        <f t="shared" si="18"/>
        <v>0</v>
      </c>
      <c r="P94" s="96"/>
      <c r="R94" s="15"/>
      <c r="S94" s="15"/>
    </row>
    <row r="95" spans="1:19" s="21" customFormat="1" ht="15" customHeight="1">
      <c r="A95" s="154">
        <v>6560</v>
      </c>
      <c r="B95" s="113" t="s">
        <v>30</v>
      </c>
      <c r="C95" s="131">
        <v>0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45">
        <v>0</v>
      </c>
      <c r="M95" s="45">
        <v>0</v>
      </c>
      <c r="N95" s="46">
        <v>0</v>
      </c>
      <c r="O95" s="47">
        <f>SUM(C95:N95)</f>
        <v>0</v>
      </c>
      <c r="P95" s="96"/>
      <c r="R95" s="7"/>
      <c r="S95" s="7"/>
    </row>
    <row r="96" spans="1:19" s="21" customFormat="1" ht="15" customHeight="1">
      <c r="A96" s="154">
        <v>6570</v>
      </c>
      <c r="B96" s="113" t="s">
        <v>14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6">
        <v>0</v>
      </c>
      <c r="O96" s="47">
        <f>SUM(C96:N96)</f>
        <v>0</v>
      </c>
      <c r="P96" s="96"/>
      <c r="R96" s="22"/>
      <c r="S96" s="22"/>
    </row>
    <row r="97" spans="1:16" s="21" customFormat="1" ht="15" customHeight="1">
      <c r="A97" s="155">
        <v>6580</v>
      </c>
      <c r="B97" s="115" t="s">
        <v>33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6">
        <v>0</v>
      </c>
      <c r="O97" s="47">
        <f t="shared" si="18"/>
        <v>0</v>
      </c>
      <c r="P97" s="93"/>
    </row>
    <row r="98" spans="1:19" s="15" customFormat="1" ht="15" customHeight="1">
      <c r="A98" s="58">
        <v>6500</v>
      </c>
      <c r="B98" s="121" t="s">
        <v>86</v>
      </c>
      <c r="C98" s="41">
        <f aca="true" t="shared" si="19" ref="C98:N98">SUM(C89:C97)</f>
        <v>0</v>
      </c>
      <c r="D98" s="41">
        <f t="shared" si="19"/>
        <v>0</v>
      </c>
      <c r="E98" s="41">
        <f t="shared" si="19"/>
        <v>0</v>
      </c>
      <c r="F98" s="41">
        <f t="shared" si="19"/>
        <v>0</v>
      </c>
      <c r="G98" s="41">
        <f t="shared" si="19"/>
        <v>0</v>
      </c>
      <c r="H98" s="41">
        <f t="shared" si="19"/>
        <v>0</v>
      </c>
      <c r="I98" s="41">
        <f t="shared" si="19"/>
        <v>1</v>
      </c>
      <c r="J98" s="41">
        <f t="shared" si="19"/>
        <v>0</v>
      </c>
      <c r="K98" s="41">
        <f t="shared" si="19"/>
        <v>0</v>
      </c>
      <c r="L98" s="41">
        <f t="shared" si="19"/>
        <v>0</v>
      </c>
      <c r="M98" s="41">
        <f t="shared" si="19"/>
        <v>0</v>
      </c>
      <c r="N98" s="42">
        <f t="shared" si="19"/>
        <v>0</v>
      </c>
      <c r="O98" s="43">
        <f>SUM(O89:O97)</f>
        <v>1</v>
      </c>
      <c r="P98" s="132"/>
      <c r="R98" s="21"/>
      <c r="S98" s="21"/>
    </row>
    <row r="99" spans="1:19" s="7" customFormat="1" ht="1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110"/>
      <c r="O99" s="111"/>
      <c r="P99" s="94"/>
      <c r="R99" s="15"/>
      <c r="S99" s="15"/>
    </row>
    <row r="100" spans="1:19" s="22" customFormat="1" ht="15" customHeight="1">
      <c r="A100" s="157">
        <v>6730</v>
      </c>
      <c r="B100" s="112" t="s">
        <v>64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1</v>
      </c>
      <c r="J100" s="45">
        <v>0</v>
      </c>
      <c r="K100" s="45">
        <v>0</v>
      </c>
      <c r="L100" s="45">
        <v>0</v>
      </c>
      <c r="M100" s="45">
        <v>0</v>
      </c>
      <c r="N100" s="46">
        <v>0</v>
      </c>
      <c r="O100" s="47">
        <f>SUM(C100:N100)</f>
        <v>1</v>
      </c>
      <c r="P100" s="94"/>
      <c r="R100" s="15"/>
      <c r="S100" s="15"/>
    </row>
    <row r="101" spans="1:19" s="21" customFormat="1" ht="15" customHeight="1">
      <c r="A101" s="154">
        <v>6740</v>
      </c>
      <c r="B101" s="113" t="s">
        <v>65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6">
        <v>0</v>
      </c>
      <c r="O101" s="47">
        <f>SUM(C101:N101)</f>
        <v>0</v>
      </c>
      <c r="P101" s="96"/>
      <c r="R101" s="15"/>
      <c r="S101" s="15"/>
    </row>
    <row r="102" spans="1:19" s="21" customFormat="1" ht="15" customHeight="1">
      <c r="A102" s="154">
        <v>6750</v>
      </c>
      <c r="B102" s="113" t="s">
        <v>12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6">
        <v>0</v>
      </c>
      <c r="O102" s="47">
        <f>SUM(C102:N102)</f>
        <v>0</v>
      </c>
      <c r="P102" s="133"/>
      <c r="R102" s="23"/>
      <c r="S102" s="23"/>
    </row>
    <row r="103" spans="1:19" s="21" customFormat="1" ht="15" customHeight="1">
      <c r="A103" s="155">
        <v>6760</v>
      </c>
      <c r="B103" s="115" t="s">
        <v>32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6">
        <v>0</v>
      </c>
      <c r="O103" s="47">
        <f>SUM(C103:N103)</f>
        <v>0</v>
      </c>
      <c r="P103" s="93"/>
      <c r="R103" s="7"/>
      <c r="S103" s="7"/>
    </row>
    <row r="104" spans="1:19" s="15" customFormat="1" ht="15" customHeight="1">
      <c r="A104" s="58">
        <v>6700</v>
      </c>
      <c r="B104" s="121" t="s">
        <v>83</v>
      </c>
      <c r="C104" s="41">
        <f aca="true" t="shared" si="20" ref="C104:O104">SUM(C100:C103)</f>
        <v>0</v>
      </c>
      <c r="D104" s="41">
        <f t="shared" si="20"/>
        <v>0</v>
      </c>
      <c r="E104" s="41">
        <f t="shared" si="20"/>
        <v>0</v>
      </c>
      <c r="F104" s="41">
        <f t="shared" si="20"/>
        <v>0</v>
      </c>
      <c r="G104" s="41">
        <f t="shared" si="20"/>
        <v>0</v>
      </c>
      <c r="H104" s="41">
        <f t="shared" si="20"/>
        <v>0</v>
      </c>
      <c r="I104" s="41">
        <f t="shared" si="20"/>
        <v>1</v>
      </c>
      <c r="J104" s="41">
        <f t="shared" si="20"/>
        <v>0</v>
      </c>
      <c r="K104" s="41">
        <f t="shared" si="20"/>
        <v>0</v>
      </c>
      <c r="L104" s="41">
        <f t="shared" si="20"/>
        <v>0</v>
      </c>
      <c r="M104" s="41">
        <f t="shared" si="20"/>
        <v>0</v>
      </c>
      <c r="N104" s="42">
        <f t="shared" si="20"/>
        <v>0</v>
      </c>
      <c r="O104" s="43">
        <f t="shared" si="20"/>
        <v>1</v>
      </c>
      <c r="P104" s="132"/>
      <c r="R104" s="22"/>
      <c r="S104" s="22"/>
    </row>
    <row r="105" spans="1:19" s="15" customFormat="1" ht="9.75" customHeight="1">
      <c r="A105" s="142"/>
      <c r="B105" s="121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110"/>
      <c r="O105" s="111"/>
      <c r="P105" s="64"/>
      <c r="R105" s="22"/>
      <c r="S105" s="22"/>
    </row>
    <row r="106" spans="1:19" s="21" customFormat="1" ht="15" customHeight="1">
      <c r="A106" s="154">
        <v>6810</v>
      </c>
      <c r="B106" s="113" t="s">
        <v>17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6">
        <v>0</v>
      </c>
      <c r="O106" s="47">
        <f>SUM(C106:N106)</f>
        <v>0</v>
      </c>
      <c r="P106" s="96"/>
      <c r="R106" s="22"/>
      <c r="S106" s="22"/>
    </row>
    <row r="107" spans="1:16" s="21" customFormat="1" ht="15" customHeight="1">
      <c r="A107" s="155">
        <v>6820</v>
      </c>
      <c r="B107" s="115" t="s">
        <v>94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1">
        <v>0</v>
      </c>
      <c r="O107" s="52">
        <f>SUM(C107:N107)</f>
        <v>0</v>
      </c>
      <c r="P107" s="93"/>
    </row>
    <row r="108" spans="1:19" s="23" customFormat="1" ht="15" customHeight="1">
      <c r="A108" s="58">
        <v>6800</v>
      </c>
      <c r="B108" s="103" t="s">
        <v>96</v>
      </c>
      <c r="C108" s="59">
        <f aca="true" t="shared" si="21" ref="C108:N108">SUM(C106:C107)</f>
        <v>0</v>
      </c>
      <c r="D108" s="59">
        <f t="shared" si="21"/>
        <v>0</v>
      </c>
      <c r="E108" s="59">
        <f t="shared" si="21"/>
        <v>0</v>
      </c>
      <c r="F108" s="59">
        <f t="shared" si="21"/>
        <v>0</v>
      </c>
      <c r="G108" s="59">
        <f t="shared" si="21"/>
        <v>0</v>
      </c>
      <c r="H108" s="59">
        <f t="shared" si="21"/>
        <v>0</v>
      </c>
      <c r="I108" s="59">
        <f t="shared" si="21"/>
        <v>0</v>
      </c>
      <c r="J108" s="59">
        <f t="shared" si="21"/>
        <v>0</v>
      </c>
      <c r="K108" s="59">
        <f t="shared" si="21"/>
        <v>0</v>
      </c>
      <c r="L108" s="59">
        <f t="shared" si="21"/>
        <v>0</v>
      </c>
      <c r="M108" s="59">
        <f t="shared" si="21"/>
        <v>0</v>
      </c>
      <c r="N108" s="116">
        <f t="shared" si="21"/>
        <v>0</v>
      </c>
      <c r="O108" s="43">
        <f>SUM(O106:O107)</f>
        <v>0</v>
      </c>
      <c r="P108" s="132"/>
      <c r="R108" s="21"/>
      <c r="S108" s="21"/>
    </row>
    <row r="109" spans="1:19" s="7" customFormat="1" ht="15" customHeight="1">
      <c r="A109" s="54"/>
      <c r="B109" s="54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110"/>
      <c r="O109" s="111"/>
      <c r="P109" s="134"/>
      <c r="R109" s="21"/>
      <c r="S109" s="21"/>
    </row>
    <row r="110" spans="1:19" s="7" customFormat="1" ht="15" customHeight="1">
      <c r="A110" s="191"/>
      <c r="B110" s="191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8"/>
      <c r="O110" s="189"/>
      <c r="P110" s="192"/>
      <c r="R110" s="15"/>
      <c r="S110" s="15"/>
    </row>
    <row r="111" spans="1:19" s="22" customFormat="1" ht="15" customHeight="1">
      <c r="A111" s="157">
        <v>6910</v>
      </c>
      <c r="B111" s="112" t="s">
        <v>13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1</v>
      </c>
      <c r="J111" s="45">
        <v>0</v>
      </c>
      <c r="K111" s="45">
        <v>0</v>
      </c>
      <c r="L111" s="45">
        <v>0</v>
      </c>
      <c r="M111" s="45">
        <v>0</v>
      </c>
      <c r="N111" s="46">
        <v>0</v>
      </c>
      <c r="O111" s="47">
        <f>SUM(C111:N111)</f>
        <v>1</v>
      </c>
      <c r="P111" s="134"/>
      <c r="R111" s="15"/>
      <c r="S111" s="15"/>
    </row>
    <row r="112" spans="1:19" s="21" customFormat="1" ht="15" customHeight="1">
      <c r="A112" s="154">
        <v>6920</v>
      </c>
      <c r="B112" s="113" t="s">
        <v>47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6">
        <v>0</v>
      </c>
      <c r="O112" s="47">
        <f>SUM(C112:N112)</f>
        <v>0</v>
      </c>
      <c r="P112" s="133"/>
      <c r="R112" s="7"/>
      <c r="S112" s="7"/>
    </row>
    <row r="113" spans="1:19" s="21" customFormat="1" ht="15" customHeight="1">
      <c r="A113" s="154">
        <v>6930</v>
      </c>
      <c r="B113" s="113" t="s">
        <v>66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6">
        <v>0</v>
      </c>
      <c r="O113" s="47">
        <f>SUM(C113:N113)</f>
        <v>0</v>
      </c>
      <c r="P113" s="133"/>
      <c r="R113" s="22"/>
      <c r="S113" s="22"/>
    </row>
    <row r="114" spans="1:16" s="21" customFormat="1" ht="15" customHeight="1">
      <c r="A114" s="154">
        <v>6940</v>
      </c>
      <c r="B114" s="113" t="s">
        <v>15</v>
      </c>
      <c r="C114" s="131">
        <v>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5">
        <v>0</v>
      </c>
      <c r="O114" s="136">
        <f>SUM(C114:N114)</f>
        <v>0</v>
      </c>
      <c r="P114" s="133"/>
    </row>
    <row r="115" spans="1:16" s="21" customFormat="1" ht="15" customHeight="1">
      <c r="A115" s="155">
        <v>6950</v>
      </c>
      <c r="B115" s="115" t="s">
        <v>16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6">
        <v>0</v>
      </c>
      <c r="O115" s="47">
        <f>SUM(C115:N115)</f>
        <v>0</v>
      </c>
      <c r="P115" s="93"/>
    </row>
    <row r="116" spans="1:19" s="15" customFormat="1" ht="15" customHeight="1">
      <c r="A116" s="58">
        <v>6900</v>
      </c>
      <c r="B116" s="121" t="s">
        <v>95</v>
      </c>
      <c r="C116" s="41">
        <f aca="true" t="shared" si="22" ref="C116:N116">SUM(C111:C115)</f>
        <v>0</v>
      </c>
      <c r="D116" s="41">
        <f t="shared" si="22"/>
        <v>0</v>
      </c>
      <c r="E116" s="41">
        <f t="shared" si="22"/>
        <v>0</v>
      </c>
      <c r="F116" s="41">
        <f t="shared" si="22"/>
        <v>0</v>
      </c>
      <c r="G116" s="41">
        <f t="shared" si="22"/>
        <v>0</v>
      </c>
      <c r="H116" s="41">
        <f t="shared" si="22"/>
        <v>0</v>
      </c>
      <c r="I116" s="41">
        <f t="shared" si="22"/>
        <v>1</v>
      </c>
      <c r="J116" s="41">
        <f t="shared" si="22"/>
        <v>0</v>
      </c>
      <c r="K116" s="41">
        <f t="shared" si="22"/>
        <v>0</v>
      </c>
      <c r="L116" s="41">
        <f t="shared" si="22"/>
        <v>0</v>
      </c>
      <c r="M116" s="41">
        <f t="shared" si="22"/>
        <v>0</v>
      </c>
      <c r="N116" s="42">
        <f t="shared" si="22"/>
        <v>0</v>
      </c>
      <c r="O116" s="43">
        <f>SUM(O111:O115)</f>
        <v>1</v>
      </c>
      <c r="P116" s="132"/>
      <c r="R116" s="21"/>
      <c r="S116" s="21"/>
    </row>
    <row r="117" spans="1:19" s="7" customFormat="1" ht="9.75" customHeight="1">
      <c r="A117" s="54"/>
      <c r="B117" s="54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110"/>
      <c r="O117" s="111"/>
      <c r="P117" s="134"/>
      <c r="R117" s="21"/>
      <c r="S117" s="21"/>
    </row>
    <row r="118" spans="1:19" s="22" customFormat="1" ht="15" customHeight="1">
      <c r="A118" s="157">
        <v>7310</v>
      </c>
      <c r="B118" s="112" t="s">
        <v>18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2</v>
      </c>
      <c r="J118" s="45">
        <v>0</v>
      </c>
      <c r="K118" s="45">
        <v>0</v>
      </c>
      <c r="L118" s="45">
        <v>0</v>
      </c>
      <c r="M118" s="45">
        <v>0</v>
      </c>
      <c r="N118" s="46">
        <v>0</v>
      </c>
      <c r="O118" s="47">
        <f aca="true" t="shared" si="23" ref="O118:O125">SUM(C118:N118)</f>
        <v>2</v>
      </c>
      <c r="P118" s="133"/>
      <c r="R118" s="24"/>
      <c r="S118" s="24"/>
    </row>
    <row r="119" spans="1:19" s="21" customFormat="1" ht="15" customHeight="1">
      <c r="A119" s="154">
        <v>7311</v>
      </c>
      <c r="B119" s="113" t="s">
        <v>67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6">
        <v>0</v>
      </c>
      <c r="O119" s="47">
        <f t="shared" si="23"/>
        <v>0</v>
      </c>
      <c r="P119" s="133"/>
      <c r="R119" s="24"/>
      <c r="S119" s="24"/>
    </row>
    <row r="120" spans="1:16" s="21" customFormat="1" ht="15" customHeight="1">
      <c r="A120" s="154">
        <v>7320</v>
      </c>
      <c r="B120" s="113" t="s">
        <v>19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6">
        <v>0</v>
      </c>
      <c r="O120" s="47">
        <f t="shared" si="23"/>
        <v>0</v>
      </c>
      <c r="P120" s="133"/>
    </row>
    <row r="121" spans="1:19" s="21" customFormat="1" ht="15" customHeight="1">
      <c r="A121" s="154">
        <v>7325</v>
      </c>
      <c r="B121" s="113" t="s">
        <v>31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6">
        <v>0</v>
      </c>
      <c r="O121" s="47">
        <f t="shared" si="23"/>
        <v>0</v>
      </c>
      <c r="P121" s="133"/>
      <c r="R121" s="15"/>
      <c r="S121" s="15"/>
    </row>
    <row r="122" spans="1:19" s="21" customFormat="1" ht="15" customHeight="1">
      <c r="A122" s="154">
        <v>7330</v>
      </c>
      <c r="B122" s="113" t="s">
        <v>20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6">
        <v>0</v>
      </c>
      <c r="O122" s="47">
        <f t="shared" si="23"/>
        <v>0</v>
      </c>
      <c r="P122" s="133"/>
      <c r="R122" s="7"/>
      <c r="S122" s="7"/>
    </row>
    <row r="123" spans="1:19" s="24" customFormat="1" ht="15" customHeight="1">
      <c r="A123" s="154">
        <v>7340</v>
      </c>
      <c r="B123" s="113" t="s">
        <v>21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6">
        <v>0</v>
      </c>
      <c r="O123" s="47">
        <f t="shared" si="23"/>
        <v>0</v>
      </c>
      <c r="P123" s="133"/>
      <c r="R123" s="7"/>
      <c r="S123" s="7"/>
    </row>
    <row r="124" spans="1:19" s="24" customFormat="1" ht="15" customHeight="1">
      <c r="A124" s="161">
        <v>7350</v>
      </c>
      <c r="B124" s="113" t="s">
        <v>68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6">
        <v>0</v>
      </c>
      <c r="O124" s="47">
        <f>SUM(C124:N124)</f>
        <v>0</v>
      </c>
      <c r="P124" s="133"/>
      <c r="R124" s="7"/>
      <c r="S124" s="7"/>
    </row>
    <row r="125" spans="1:19" s="21" customFormat="1" ht="15" customHeight="1">
      <c r="A125" s="155">
        <v>7360</v>
      </c>
      <c r="B125" s="115" t="s">
        <v>49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6">
        <v>0</v>
      </c>
      <c r="O125" s="47">
        <f t="shared" si="23"/>
        <v>0</v>
      </c>
      <c r="P125" s="64"/>
      <c r="R125" s="7"/>
      <c r="S125" s="7"/>
    </row>
    <row r="126" spans="1:16" s="15" customFormat="1" ht="15" customHeight="1">
      <c r="A126" s="58">
        <v>7300</v>
      </c>
      <c r="B126" s="121" t="s">
        <v>106</v>
      </c>
      <c r="C126" s="41">
        <f aca="true" t="shared" si="24" ref="C126:N126">SUM(C118:C125)</f>
        <v>0</v>
      </c>
      <c r="D126" s="41">
        <f t="shared" si="24"/>
        <v>0</v>
      </c>
      <c r="E126" s="41">
        <f t="shared" si="24"/>
        <v>0</v>
      </c>
      <c r="F126" s="41">
        <f t="shared" si="24"/>
        <v>0</v>
      </c>
      <c r="G126" s="41">
        <f t="shared" si="24"/>
        <v>0</v>
      </c>
      <c r="H126" s="41">
        <f t="shared" si="24"/>
        <v>0</v>
      </c>
      <c r="I126" s="41">
        <f t="shared" si="24"/>
        <v>2</v>
      </c>
      <c r="J126" s="41">
        <f t="shared" si="24"/>
        <v>0</v>
      </c>
      <c r="K126" s="41">
        <f t="shared" si="24"/>
        <v>0</v>
      </c>
      <c r="L126" s="41">
        <f t="shared" si="24"/>
        <v>0</v>
      </c>
      <c r="M126" s="41">
        <f t="shared" si="24"/>
        <v>0</v>
      </c>
      <c r="N126" s="42">
        <f t="shared" si="24"/>
        <v>0</v>
      </c>
      <c r="O126" s="43">
        <f>SUM(O118:O125)</f>
        <v>2</v>
      </c>
      <c r="P126" s="132"/>
    </row>
    <row r="127" spans="1:16" s="7" customFormat="1" ht="9.75" customHeight="1" thickBot="1">
      <c r="A127" s="58"/>
      <c r="B127" s="58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82"/>
      <c r="O127" s="83"/>
      <c r="P127" s="64"/>
    </row>
    <row r="128" spans="1:19" s="7" customFormat="1" ht="15" customHeight="1" thickTop="1">
      <c r="A128" s="148"/>
      <c r="B128" s="76" t="s">
        <v>89</v>
      </c>
      <c r="C128" s="101">
        <f aca="true" t="shared" si="25" ref="C128:O128">SUM(C87+C98+C104+C108+C116+C126)</f>
        <v>0</v>
      </c>
      <c r="D128" s="101">
        <f t="shared" si="25"/>
        <v>0</v>
      </c>
      <c r="E128" s="101">
        <f t="shared" si="25"/>
        <v>0</v>
      </c>
      <c r="F128" s="101">
        <f t="shared" si="25"/>
        <v>0</v>
      </c>
      <c r="G128" s="101">
        <f t="shared" si="25"/>
        <v>0</v>
      </c>
      <c r="H128" s="101">
        <f t="shared" si="25"/>
        <v>0</v>
      </c>
      <c r="I128" s="101">
        <f t="shared" si="25"/>
        <v>5</v>
      </c>
      <c r="J128" s="101">
        <f t="shared" si="25"/>
        <v>0</v>
      </c>
      <c r="K128" s="101">
        <f t="shared" si="25"/>
        <v>0</v>
      </c>
      <c r="L128" s="101">
        <f t="shared" si="25"/>
        <v>0</v>
      </c>
      <c r="M128" s="101">
        <f t="shared" si="25"/>
        <v>0</v>
      </c>
      <c r="N128" s="102">
        <f t="shared" si="25"/>
        <v>0</v>
      </c>
      <c r="O128" s="102">
        <f t="shared" si="25"/>
        <v>5</v>
      </c>
      <c r="P128" s="125"/>
      <c r="R128" s="20"/>
      <c r="S128" s="20"/>
    </row>
    <row r="129" spans="1:19" s="7" customFormat="1" ht="9.75" customHeight="1" thickBot="1">
      <c r="A129" s="58"/>
      <c r="B129" s="10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16"/>
      <c r="O129" s="137"/>
      <c r="P129" s="64"/>
      <c r="R129" s="25"/>
      <c r="S129" s="25"/>
    </row>
    <row r="130" spans="1:19" s="7" customFormat="1" ht="15" customHeight="1" thickTop="1">
      <c r="A130" s="148"/>
      <c r="B130" s="76" t="s">
        <v>90</v>
      </c>
      <c r="C130" s="101">
        <f aca="true" t="shared" si="26" ref="C130:O130">SUM(C80+C128)</f>
        <v>17.5</v>
      </c>
      <c r="D130" s="101">
        <f t="shared" si="26"/>
        <v>0</v>
      </c>
      <c r="E130" s="101">
        <f t="shared" si="26"/>
        <v>0</v>
      </c>
      <c r="F130" s="101">
        <f t="shared" si="26"/>
        <v>0</v>
      </c>
      <c r="G130" s="101">
        <f t="shared" si="26"/>
        <v>0</v>
      </c>
      <c r="H130" s="101">
        <f t="shared" si="26"/>
        <v>0</v>
      </c>
      <c r="I130" s="101">
        <f t="shared" si="26"/>
        <v>27.5</v>
      </c>
      <c r="J130" s="101">
        <f t="shared" si="26"/>
        <v>0</v>
      </c>
      <c r="K130" s="101">
        <f t="shared" si="26"/>
        <v>0</v>
      </c>
      <c r="L130" s="101">
        <f t="shared" si="26"/>
        <v>0</v>
      </c>
      <c r="M130" s="101">
        <f t="shared" si="26"/>
        <v>0</v>
      </c>
      <c r="N130" s="102">
        <f t="shared" si="26"/>
        <v>0</v>
      </c>
      <c r="O130" s="102">
        <f t="shared" si="26"/>
        <v>45</v>
      </c>
      <c r="P130" s="80" t="s">
        <v>103</v>
      </c>
      <c r="R130" s="20"/>
      <c r="S130" s="20"/>
    </row>
    <row r="131" spans="1:19" s="15" customFormat="1" ht="9.75" customHeight="1" thickBot="1">
      <c r="A131" s="4"/>
      <c r="B131" s="122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9"/>
      <c r="O131" s="114"/>
      <c r="P131" s="138"/>
      <c r="R131" s="20"/>
      <c r="S131" s="20"/>
    </row>
    <row r="132" spans="1:19" s="7" customFormat="1" ht="15" customHeight="1" thickTop="1">
      <c r="A132" s="148"/>
      <c r="B132" s="76" t="s">
        <v>92</v>
      </c>
      <c r="C132" s="101">
        <f aca="true" t="shared" si="27" ref="C132:O132">C33+C130</f>
        <v>32.5</v>
      </c>
      <c r="D132" s="101">
        <f t="shared" si="27"/>
        <v>0</v>
      </c>
      <c r="E132" s="101">
        <f t="shared" si="27"/>
        <v>0</v>
      </c>
      <c r="F132" s="101">
        <f t="shared" si="27"/>
        <v>0</v>
      </c>
      <c r="G132" s="101">
        <f t="shared" si="27"/>
        <v>0</v>
      </c>
      <c r="H132" s="101">
        <f t="shared" si="27"/>
        <v>0</v>
      </c>
      <c r="I132" s="101">
        <f t="shared" si="27"/>
        <v>42.5</v>
      </c>
      <c r="J132" s="101">
        <f t="shared" si="27"/>
        <v>0</v>
      </c>
      <c r="K132" s="101">
        <f t="shared" si="27"/>
        <v>0</v>
      </c>
      <c r="L132" s="101">
        <f t="shared" si="27"/>
        <v>0</v>
      </c>
      <c r="M132" s="101">
        <f t="shared" si="27"/>
        <v>0</v>
      </c>
      <c r="N132" s="102">
        <f t="shared" si="27"/>
        <v>0</v>
      </c>
      <c r="O132" s="102">
        <f t="shared" si="27"/>
        <v>75</v>
      </c>
      <c r="P132" s="109"/>
      <c r="R132" s="20"/>
      <c r="S132" s="20"/>
    </row>
    <row r="133" spans="1:19" ht="9.75" customHeight="1" thickBot="1">
      <c r="A133" s="169"/>
      <c r="B133" s="62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99"/>
      <c r="O133" s="114"/>
      <c r="P133" s="64"/>
      <c r="R133" s="22"/>
      <c r="S133" s="22"/>
    </row>
    <row r="134" spans="1:19" s="25" customFormat="1" ht="15" customHeight="1" thickTop="1">
      <c r="A134" s="58"/>
      <c r="B134" s="140" t="s">
        <v>93</v>
      </c>
      <c r="C134" s="101">
        <f aca="true" t="shared" si="28" ref="C134:O134">C24-C132</f>
        <v>14.5</v>
      </c>
      <c r="D134" s="101">
        <f t="shared" si="28"/>
        <v>0</v>
      </c>
      <c r="E134" s="101">
        <f t="shared" si="28"/>
        <v>0</v>
      </c>
      <c r="F134" s="101">
        <f t="shared" si="28"/>
        <v>0</v>
      </c>
      <c r="G134" s="101">
        <f t="shared" si="28"/>
        <v>0</v>
      </c>
      <c r="H134" s="101">
        <f t="shared" si="28"/>
        <v>0</v>
      </c>
      <c r="I134" s="101">
        <f t="shared" si="28"/>
        <v>10.5</v>
      </c>
      <c r="J134" s="101">
        <f t="shared" si="28"/>
        <v>0</v>
      </c>
      <c r="K134" s="101">
        <f t="shared" si="28"/>
        <v>0</v>
      </c>
      <c r="L134" s="101">
        <f t="shared" si="28"/>
        <v>0</v>
      </c>
      <c r="M134" s="101">
        <f t="shared" si="28"/>
        <v>0</v>
      </c>
      <c r="N134" s="102">
        <f t="shared" si="28"/>
        <v>0</v>
      </c>
      <c r="O134" s="102">
        <f t="shared" si="28"/>
        <v>25</v>
      </c>
      <c r="P134" s="125"/>
      <c r="R134" s="21"/>
      <c r="S134" s="21"/>
    </row>
    <row r="135" spans="1:19" ht="15" customHeight="1">
      <c r="A135" s="58"/>
      <c r="B135" s="6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126"/>
      <c r="O135" s="127"/>
      <c r="P135" s="64"/>
      <c r="R135" s="21"/>
      <c r="S135" s="21"/>
    </row>
    <row r="136" spans="1:19" ht="15" customHeight="1" thickBot="1">
      <c r="A136" s="34" t="s">
        <v>56</v>
      </c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6"/>
      <c r="O136" s="107"/>
      <c r="P136" s="108"/>
      <c r="R136" s="24"/>
      <c r="S136" s="24"/>
    </row>
    <row r="137" spans="1:19" ht="9.75" customHeight="1">
      <c r="A137" s="2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141"/>
      <c r="O137" s="71"/>
      <c r="P137" s="94"/>
      <c r="R137" s="24"/>
      <c r="S137" s="24"/>
    </row>
    <row r="138" spans="1:19" s="22" customFormat="1" ht="15" customHeight="1">
      <c r="A138" s="31">
        <v>8010</v>
      </c>
      <c r="B138" s="112" t="s">
        <v>97</v>
      </c>
      <c r="C138" s="45">
        <v>1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1</v>
      </c>
      <c r="J138" s="45">
        <v>0</v>
      </c>
      <c r="K138" s="45">
        <v>0</v>
      </c>
      <c r="L138" s="45">
        <v>0</v>
      </c>
      <c r="M138" s="45">
        <v>0</v>
      </c>
      <c r="N138" s="46">
        <v>0</v>
      </c>
      <c r="O138" s="47">
        <f>SUM(C138:N138)</f>
        <v>2</v>
      </c>
      <c r="P138" s="94"/>
      <c r="R138" s="24"/>
      <c r="S138" s="24"/>
    </row>
    <row r="139" spans="1:19" s="21" customFormat="1" ht="15" customHeight="1">
      <c r="A139" s="33">
        <v>8020</v>
      </c>
      <c r="B139" s="113" t="s">
        <v>51</v>
      </c>
      <c r="C139" s="131">
        <v>0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5">
        <v>0</v>
      </c>
      <c r="O139" s="136">
        <f>SUM(C139:N139)</f>
        <v>0</v>
      </c>
      <c r="P139" s="96"/>
      <c r="R139" s="24"/>
      <c r="S139" s="24"/>
    </row>
    <row r="140" spans="1:19" s="21" customFormat="1" ht="15" customHeight="1">
      <c r="A140" s="32">
        <v>8030</v>
      </c>
      <c r="B140" s="115" t="s">
        <v>50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1">
        <v>0</v>
      </c>
      <c r="O140" s="52">
        <f>SUM(C140:N140)</f>
        <v>0</v>
      </c>
      <c r="P140" s="168"/>
      <c r="R140" s="15"/>
      <c r="S140" s="15"/>
    </row>
    <row r="141" spans="1:19" s="24" customFormat="1" ht="15" customHeight="1">
      <c r="A141" s="58">
        <v>8000</v>
      </c>
      <c r="B141" s="121" t="s">
        <v>99</v>
      </c>
      <c r="C141" s="41">
        <f aca="true" t="shared" si="29" ref="C141:O141">SUM(C138:C140)</f>
        <v>1</v>
      </c>
      <c r="D141" s="41">
        <f t="shared" si="29"/>
        <v>0</v>
      </c>
      <c r="E141" s="41">
        <f t="shared" si="29"/>
        <v>0</v>
      </c>
      <c r="F141" s="41">
        <f t="shared" si="29"/>
        <v>0</v>
      </c>
      <c r="G141" s="41">
        <f t="shared" si="29"/>
        <v>0</v>
      </c>
      <c r="H141" s="41">
        <f t="shared" si="29"/>
        <v>0</v>
      </c>
      <c r="I141" s="41">
        <f t="shared" si="29"/>
        <v>1</v>
      </c>
      <c r="J141" s="41">
        <f t="shared" si="29"/>
        <v>0</v>
      </c>
      <c r="K141" s="41">
        <f t="shared" si="29"/>
        <v>0</v>
      </c>
      <c r="L141" s="41">
        <f t="shared" si="29"/>
        <v>0</v>
      </c>
      <c r="M141" s="41">
        <f t="shared" si="29"/>
        <v>0</v>
      </c>
      <c r="N141" s="42">
        <f t="shared" si="29"/>
        <v>0</v>
      </c>
      <c r="O141" s="42">
        <f t="shared" si="29"/>
        <v>2</v>
      </c>
      <c r="P141" s="132"/>
      <c r="R141" s="7"/>
      <c r="S141" s="7"/>
    </row>
    <row r="142" spans="1:19" s="24" customFormat="1" ht="9.75" customHeight="1">
      <c r="A142" s="54"/>
      <c r="B142" s="54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141"/>
      <c r="O142" s="71"/>
      <c r="P142" s="94"/>
      <c r="R142" s="20"/>
      <c r="S142" s="20"/>
    </row>
    <row r="143" spans="1:19" s="24" customFormat="1" ht="15" customHeight="1">
      <c r="A143" s="31">
        <v>8110</v>
      </c>
      <c r="B143" s="142" t="s">
        <v>52</v>
      </c>
      <c r="C143" s="70">
        <v>-6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-1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1">
        <f>SUM(C143:N143)</f>
        <v>-7</v>
      </c>
      <c r="P143" s="96"/>
      <c r="R143" s="25"/>
      <c r="S143" s="25"/>
    </row>
    <row r="144" spans="1:19" s="24" customFormat="1" ht="15" customHeight="1">
      <c r="A144" s="156">
        <v>8130</v>
      </c>
      <c r="B144" s="115" t="s">
        <v>98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6">
        <f>SUM(C144:N144)</f>
        <v>0</v>
      </c>
      <c r="P144" s="168"/>
      <c r="R144" s="25"/>
      <c r="S144" s="25"/>
    </row>
    <row r="145" spans="1:19" s="24" customFormat="1" ht="15" customHeight="1">
      <c r="A145" s="58">
        <v>8100</v>
      </c>
      <c r="B145" s="121" t="s">
        <v>100</v>
      </c>
      <c r="C145" s="170">
        <f aca="true" t="shared" si="30" ref="C145:O145">SUM(C143:C144)</f>
        <v>-6</v>
      </c>
      <c r="D145" s="170">
        <f t="shared" si="30"/>
        <v>0</v>
      </c>
      <c r="E145" s="170">
        <f t="shared" si="30"/>
        <v>0</v>
      </c>
      <c r="F145" s="170">
        <f t="shared" si="30"/>
        <v>0</v>
      </c>
      <c r="G145" s="170">
        <f t="shared" si="30"/>
        <v>0</v>
      </c>
      <c r="H145" s="170">
        <f t="shared" si="30"/>
        <v>0</v>
      </c>
      <c r="I145" s="170">
        <f t="shared" si="30"/>
        <v>-1</v>
      </c>
      <c r="J145" s="170">
        <f t="shared" si="30"/>
        <v>0</v>
      </c>
      <c r="K145" s="170">
        <f t="shared" si="30"/>
        <v>0</v>
      </c>
      <c r="L145" s="170">
        <f t="shared" si="30"/>
        <v>0</v>
      </c>
      <c r="M145" s="170">
        <f t="shared" si="30"/>
        <v>0</v>
      </c>
      <c r="N145" s="171">
        <f t="shared" si="30"/>
        <v>0</v>
      </c>
      <c r="O145" s="171">
        <f t="shared" si="30"/>
        <v>-7</v>
      </c>
      <c r="P145" s="132"/>
      <c r="R145" s="26"/>
      <c r="S145" s="26"/>
    </row>
    <row r="146" spans="2:19" s="15" customFormat="1" ht="9.75" customHeight="1" thickBot="1">
      <c r="B146" s="10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126"/>
      <c r="O146" s="127"/>
      <c r="P146" s="64"/>
      <c r="R146" s="20"/>
      <c r="S146" s="20"/>
    </row>
    <row r="147" spans="1:19" s="7" customFormat="1" ht="15" customHeight="1" thickTop="1">
      <c r="A147" s="6"/>
      <c r="B147" s="76" t="s">
        <v>101</v>
      </c>
      <c r="C147" s="143">
        <f>SUM(C141+C145)</f>
        <v>-5</v>
      </c>
      <c r="D147" s="143">
        <f>SUM(D141+D145)</f>
        <v>0</v>
      </c>
      <c r="E147" s="143">
        <f>SUM(E141+E145)</f>
        <v>0</v>
      </c>
      <c r="F147" s="143">
        <f>SUM(F141+F145)</f>
        <v>0</v>
      </c>
      <c r="G147" s="143">
        <f>SUM(G141+G145)</f>
        <v>0</v>
      </c>
      <c r="H147" s="143">
        <f>SUM(H141+H145)</f>
        <v>0</v>
      </c>
      <c r="I147" s="143">
        <f>SUM(I141+I145)</f>
        <v>0</v>
      </c>
      <c r="J147" s="143">
        <f>SUM(J141+J145)</f>
        <v>0</v>
      </c>
      <c r="K147" s="143">
        <f>SUM(K141+K145)</f>
        <v>0</v>
      </c>
      <c r="L147" s="143">
        <f>SUM(L141+L145)</f>
        <v>0</v>
      </c>
      <c r="M147" s="143">
        <f>SUM(M141+M145)</f>
        <v>0</v>
      </c>
      <c r="N147" s="144">
        <f>SUM(N141+N145)</f>
        <v>0</v>
      </c>
      <c r="O147" s="144">
        <f>SUM(O141+O145)</f>
        <v>-5</v>
      </c>
      <c r="P147" s="80" t="s">
        <v>58</v>
      </c>
      <c r="R147" s="20"/>
      <c r="S147" s="20"/>
    </row>
    <row r="148" spans="2:19" ht="9.75" customHeight="1" thickBot="1"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126"/>
      <c r="O148" s="127"/>
      <c r="P148" s="64"/>
      <c r="R148" s="21"/>
      <c r="S148" s="22"/>
    </row>
    <row r="149" spans="1:19" s="25" customFormat="1" ht="15" customHeight="1" thickTop="1">
      <c r="A149" s="27"/>
      <c r="B149" s="140" t="s">
        <v>126</v>
      </c>
      <c r="C149" s="145">
        <f aca="true" t="shared" si="31" ref="C149:O149">C134+C147</f>
        <v>9.5</v>
      </c>
      <c r="D149" s="145">
        <f t="shared" si="31"/>
        <v>0</v>
      </c>
      <c r="E149" s="145">
        <f t="shared" si="31"/>
        <v>0</v>
      </c>
      <c r="F149" s="145">
        <f t="shared" si="31"/>
        <v>0</v>
      </c>
      <c r="G149" s="145">
        <f t="shared" si="31"/>
        <v>0</v>
      </c>
      <c r="H149" s="145">
        <f t="shared" si="31"/>
        <v>0</v>
      </c>
      <c r="I149" s="145">
        <f t="shared" si="31"/>
        <v>10.5</v>
      </c>
      <c r="J149" s="145">
        <f t="shared" si="31"/>
        <v>0</v>
      </c>
      <c r="K149" s="145">
        <f t="shared" si="31"/>
        <v>0</v>
      </c>
      <c r="L149" s="145">
        <f t="shared" si="31"/>
        <v>0</v>
      </c>
      <c r="M149" s="145">
        <f t="shared" si="31"/>
        <v>0</v>
      </c>
      <c r="N149" s="144">
        <f t="shared" si="31"/>
        <v>0</v>
      </c>
      <c r="O149" s="144">
        <f t="shared" si="31"/>
        <v>20</v>
      </c>
      <c r="P149" s="80" t="s">
        <v>104</v>
      </c>
      <c r="R149" s="21"/>
      <c r="S149" s="21"/>
    </row>
    <row r="150" spans="1:19" s="26" customFormat="1" ht="15" customHeight="1">
      <c r="A150" s="182"/>
      <c r="B150" s="183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5"/>
      <c r="O150" s="186"/>
      <c r="P150" s="181"/>
      <c r="R150" s="21"/>
      <c r="S150" s="21"/>
    </row>
  </sheetData>
  <sheetProtection/>
  <printOptions horizontalCentered="1"/>
  <pageMargins left="0.25" right="0.25" top="0.25" bottom="0.25" header="0.25" footer="0.25"/>
  <pageSetup firstPageNumber="1" useFirstPageNumber="1" fitToHeight="3" fitToWidth="1" horizontalDpi="300" verticalDpi="300" orientation="landscape" scale="74" r:id="rId1"/>
  <ignoredErrors>
    <ignoredError sqref="P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Steve</cp:lastModifiedBy>
  <cp:lastPrinted>2015-06-20T18:49:24Z</cp:lastPrinted>
  <dcterms:created xsi:type="dcterms:W3CDTF">2005-06-20T19:50:43Z</dcterms:created>
  <dcterms:modified xsi:type="dcterms:W3CDTF">2016-12-05T22:03:39Z</dcterms:modified>
  <cp:category/>
  <cp:version/>
  <cp:contentType/>
  <cp:contentStatus/>
</cp:coreProperties>
</file>